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830"/>
  <workbookPr filterPrivacy="1"/>
  <xr:revisionPtr revIDLastSave="1" documentId="11_60BF457FA8B1681F7B0F5529E1E617E57E819C6D" xr6:coauthVersionLast="43" xr6:coauthVersionMax="43" xr10:uidLastSave="{0D59B617-71A7-430E-9448-8A6C1AF41E06}"/>
  <bookViews>
    <workbookView xWindow="0" yWindow="0" windowWidth="22260" windowHeight="12645" firstSheet="8" activeTab="3" xr2:uid="{00000000-000D-0000-FFFF-FFFF00000000}"/>
  </bookViews>
  <sheets>
    <sheet name="CoberPorServicio" sheetId="10" r:id="rId1"/>
    <sheet name="CoberxMpio" sheetId="9" r:id="rId2"/>
    <sheet name="DocIngreso" sheetId="8" r:id="rId3"/>
    <sheet name=" superior " sheetId="3" r:id="rId4"/>
    <sheet name="Desempeño p permanencia" sheetId="7" r:id="rId5"/>
    <sheet name="PISA" sheetId="6" r:id="rId6"/>
    <sheet name="Puntaje promedio PISA" sheetId="5" r:id="rId7"/>
    <sheet name="media superior" sheetId="4" r:id="rId8"/>
    <sheet name="Sup Indic" sheetId="2" r:id="rId9"/>
    <sheet name="Hoja1" sheetId="1" r:id="rId10"/>
  </sheets>
  <externalReferences>
    <externalReference r:id="rId11"/>
    <externalReference r:id="rId12"/>
    <externalReference r:id="rId13"/>
    <externalReference r:id="rId14"/>
  </externalReferences>
  <definedNames>
    <definedName name="_xlnm._FilterDatabase" localSheetId="1" hidden="1">CoberxMpio!$K$125:$K$142</definedName>
    <definedName name="adesssssss" localSheetId="3">'[1]Media Superior'!#REF!</definedName>
    <definedName name="adesssssss">'[1]Media Superior'!#REF!</definedName>
    <definedName name="as" localSheetId="3">'[1]Media Superior'!#REF!</definedName>
    <definedName name="as">'[1]Media Superior'!#REF!</definedName>
    <definedName name="Baja_California" localSheetId="3">'[1]Media Superior'!#REF!</definedName>
    <definedName name="Baja_California">'[1]Media Superior'!#REF!</definedName>
    <definedName name="Baja_California_Sur" localSheetId="3">'[1]Media Superior'!#REF!</definedName>
    <definedName name="Baja_California_Sur">'[1]Media Superior'!#REF!</definedName>
    <definedName name="Chiapas" localSheetId="3">'[1]Media Superior'!#REF!</definedName>
    <definedName name="Chiapas">'[1]Media Superior'!#REF!</definedName>
    <definedName name="Chihuahua" localSheetId="3">'[1]Media Superior'!#REF!</definedName>
    <definedName name="Chihuahua">'[1]Media Superior'!#REF!</definedName>
    <definedName name="Coahuila" localSheetId="3">'[1]Media Superior'!#REF!</definedName>
    <definedName name="Coahuila">'[1]Media Superior'!#REF!</definedName>
    <definedName name="COL" localSheetId="3">[2]EstructuraEstados!#REF!</definedName>
    <definedName name="COL">[2]EstructuraEstados!#REF!</definedName>
    <definedName name="Colima" localSheetId="3">'[1]Media Superior'!#REF!</definedName>
    <definedName name="Colima">'[1]Media Superior'!#REF!</definedName>
    <definedName name="comienzo" localSheetId="3">[3]Primaria!#REF!</definedName>
    <definedName name="comienzo">[3]Primaria!#REF!</definedName>
    <definedName name="_xlnm.Database" localSheetId="3">#REF!</definedName>
    <definedName name="_xlnm.Database" localSheetId="1">#REF!</definedName>
    <definedName name="_xlnm.Database">#REF!</definedName>
    <definedName name="DIRECCIÓN_DE_RECAUDACIÓN" localSheetId="3">#REF!</definedName>
    <definedName name="DIRECCIÓN_DE_RECAUDACIÓN">#REF!</definedName>
    <definedName name="Distrito_Federal" localSheetId="3">'[1]Media Superior'!#REF!</definedName>
    <definedName name="Distrito_Federal">'[1]Media Superior'!#REF!</definedName>
    <definedName name="DOS" localSheetId="3">#REF!</definedName>
    <definedName name="DOS">#REF!</definedName>
    <definedName name="Durango" localSheetId="3">'[1]Media Superior'!#REF!</definedName>
    <definedName name="Durango">'[1]Media Superior'!#REF!</definedName>
    <definedName name="erre1">[4]part!$AB$3</definedName>
    <definedName name="Guanajuato" localSheetId="3">'[1]Media Superior'!#REF!</definedName>
    <definedName name="Guanajuato">'[1]Media Superior'!#REF!</definedName>
    <definedName name="Guerrero" localSheetId="3">'[1]Media Superior'!#REF!</definedName>
    <definedName name="Guerrero">'[1]Media Superior'!#REF!</definedName>
    <definedName name="Hidalgo" localSheetId="3">'[1]Media Superior'!#REF!</definedName>
    <definedName name="Hidalgo">'[1]Media Superior'!#REF!</definedName>
    <definedName name="j" localSheetId="3">#REF!</definedName>
    <definedName name="j">#REF!</definedName>
    <definedName name="Jalisco" localSheetId="3">'[1]Media Superior'!#REF!</definedName>
    <definedName name="Jalisco">'[1]Media Superior'!#REF!</definedName>
    <definedName name="lAURA" localSheetId="3">'[1]Media Superior'!#REF!</definedName>
    <definedName name="lAURA">'[1]Media Superior'!#REF!</definedName>
    <definedName name="México" localSheetId="3">'[1]Media Superior'!#REF!</definedName>
    <definedName name="México">'[1]Media Superior'!#REF!</definedName>
    <definedName name="Michoacán" localSheetId="3">'[1]Media Superior'!#REF!</definedName>
    <definedName name="Michoacán">'[1]Media Superior'!#REF!</definedName>
    <definedName name="Morelos" localSheetId="3">'[1]Media Superior'!#REF!</definedName>
    <definedName name="Morelos">'[1]Media Superior'!#REF!</definedName>
    <definedName name="Nayarit" localSheetId="3">'[1]Media Superior'!#REF!</definedName>
    <definedName name="Nayarit">'[1]Media Superior'!#REF!</definedName>
    <definedName name="Nuevo_León" localSheetId="3">'[1]Media Superior'!#REF!</definedName>
    <definedName name="Nuevo_León">'[1]Media Superior'!#REF!</definedName>
    <definedName name="Oaxaca" localSheetId="3">'[1]Media Superior'!#REF!</definedName>
    <definedName name="Oaxaca">'[1]Media Superior'!#REF!</definedName>
    <definedName name="_xlnm.Print_Area" localSheetId="0">CoberPorServicio!$A$1:$J$98</definedName>
    <definedName name="_xlnm.Print_Area" localSheetId="1">CoberxMpio!$A$1:$E$181</definedName>
    <definedName name="_xlnm.Print_Titles" localSheetId="0">CoberPorServicio!#REF!</definedName>
    <definedName name="Puebla" localSheetId="3">'[1]Media Superior'!#REF!</definedName>
    <definedName name="Puebla">'[1]Media Superior'!#REF!</definedName>
    <definedName name="Querétaro" localSheetId="3">'[1]Media Superior'!#REF!</definedName>
    <definedName name="Querétaro">'[1]Media Superior'!#REF!</definedName>
    <definedName name="Quintana_Roo" localSheetId="3">'[1]Media Superior'!#REF!</definedName>
    <definedName name="Quintana_Roo">'[1]Media Superior'!#REF!</definedName>
    <definedName name="_xlnm.Recorder" localSheetId="3">#REF!</definedName>
    <definedName name="_xlnm.Recorder">#REF!</definedName>
    <definedName name="San_Luis_Potosí" localSheetId="3">'[1]Media Superior'!#REF!</definedName>
    <definedName name="San_Luis_Potosí">'[1]Media Superior'!#REF!</definedName>
    <definedName name="Sinaloa" localSheetId="3">'[1]Media Superior'!#REF!</definedName>
    <definedName name="Sinaloa">'[1]Media Superior'!#REF!</definedName>
    <definedName name="Sonora" localSheetId="3">'[1]Media Superior'!#REF!</definedName>
    <definedName name="Sonora">'[1]Media Superior'!#REF!</definedName>
    <definedName name="SUBSECEGRE" localSheetId="3">#REF!</definedName>
    <definedName name="SUBSECEGRE">#REF!</definedName>
    <definedName name="SUBSECRETARIA_DE_INGRESOS" localSheetId="3">#REF!</definedName>
    <definedName name="SUBSECRETARIA_DE_INGRESOS">#REF!</definedName>
    <definedName name="t" localSheetId="3">#REF!</definedName>
    <definedName name="t">#REF!</definedName>
    <definedName name="Tabasco" localSheetId="3">'[1]Media Superior'!#REF!</definedName>
    <definedName name="Tabasco">'[1]Media Superior'!#REF!</definedName>
    <definedName name="Tamaulipas" localSheetId="3">'[1]Media Superior'!#REF!</definedName>
    <definedName name="Tamaulipas">'[1]Media Superior'!#REF!</definedName>
    <definedName name="Tlaxcala" localSheetId="3">'[1]Media Superior'!#REF!</definedName>
    <definedName name="Tlaxcala">'[1]Media Superior'!#REF!</definedName>
    <definedName name="tOTAL" localSheetId="3">[2]EstructuraEstados!#REF!</definedName>
    <definedName name="tOTAL">[2]EstructuraEstados!#REF!</definedName>
    <definedName name="Veracruz" localSheetId="3">'[1]Media Superior'!#REF!</definedName>
    <definedName name="Veracruz">'[1]Media Superior'!#REF!</definedName>
    <definedName name="vero" localSheetId="3">#REF!</definedName>
    <definedName name="vero">#REF!</definedName>
    <definedName name="xxx" localSheetId="3">#REF!</definedName>
    <definedName name="xxx">#REF!</definedName>
    <definedName name="Yucatán" localSheetId="3">'[1]Media Superior'!#REF!</definedName>
    <definedName name="Yucatán">'[1]Media Superior'!#REF!</definedName>
    <definedName name="Zacatecas" localSheetId="3">'[1]Media Superior'!#REF!</definedName>
    <definedName name="Zacatecas">'[1]Media Superior'!#REF!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5" i="10" l="1"/>
  <c r="I85" i="10"/>
  <c r="E85" i="10"/>
  <c r="B85" i="10"/>
  <c r="J84" i="10"/>
  <c r="I84" i="10"/>
  <c r="E84" i="10"/>
  <c r="B84" i="10"/>
  <c r="H84" i="10" s="1"/>
  <c r="J83" i="10"/>
  <c r="I83" i="10"/>
  <c r="E83" i="10"/>
  <c r="B83" i="10"/>
  <c r="J82" i="10"/>
  <c r="I82" i="10"/>
  <c r="E82" i="10"/>
  <c r="B82" i="10"/>
  <c r="H82" i="10" s="1"/>
  <c r="J80" i="10"/>
  <c r="I80" i="10"/>
  <c r="E80" i="10"/>
  <c r="B80" i="10"/>
  <c r="J65" i="10"/>
  <c r="I65" i="10"/>
  <c r="E65" i="10"/>
  <c r="J64" i="10"/>
  <c r="I64" i="10"/>
  <c r="E64" i="10"/>
  <c r="J63" i="10"/>
  <c r="I63" i="10"/>
  <c r="E63" i="10"/>
  <c r="J62" i="10"/>
  <c r="I62" i="10"/>
  <c r="E62" i="10"/>
  <c r="J61" i="10"/>
  <c r="I61" i="10"/>
  <c r="E61" i="10"/>
  <c r="J60" i="10"/>
  <c r="I60" i="10"/>
  <c r="E60" i="10"/>
  <c r="G59" i="10"/>
  <c r="J59" i="10" s="1"/>
  <c r="F59" i="10"/>
  <c r="I59" i="10" s="1"/>
  <c r="E59" i="10"/>
  <c r="J57" i="10"/>
  <c r="I57" i="10"/>
  <c r="E57" i="10"/>
  <c r="J56" i="10"/>
  <c r="I56" i="10"/>
  <c r="E56" i="10"/>
  <c r="J55" i="10"/>
  <c r="I55" i="10"/>
  <c r="E55" i="10"/>
  <c r="J54" i="10"/>
  <c r="I54" i="10"/>
  <c r="E54" i="10"/>
  <c r="J53" i="10"/>
  <c r="I53" i="10"/>
  <c r="E53" i="10"/>
  <c r="G52" i="10"/>
  <c r="J52" i="10" s="1"/>
  <c r="F52" i="10"/>
  <c r="I52" i="10" s="1"/>
  <c r="E52" i="10"/>
  <c r="G50" i="10"/>
  <c r="J50" i="10" s="1"/>
  <c r="F50" i="10"/>
  <c r="I50" i="10" s="1"/>
  <c r="E50" i="10"/>
  <c r="B50" i="10"/>
  <c r="H65" i="10" s="1"/>
  <c r="J34" i="10"/>
  <c r="I34" i="10"/>
  <c r="E34" i="10"/>
  <c r="J33" i="10"/>
  <c r="I33" i="10"/>
  <c r="E33" i="10"/>
  <c r="J32" i="10"/>
  <c r="I32" i="10"/>
  <c r="E32" i="10"/>
  <c r="J31" i="10"/>
  <c r="I31" i="10"/>
  <c r="E31" i="10"/>
  <c r="G30" i="10"/>
  <c r="J30" i="10" s="1"/>
  <c r="F30" i="10"/>
  <c r="I30" i="10" s="1"/>
  <c r="E30" i="10"/>
  <c r="B30" i="10"/>
  <c r="J12" i="10"/>
  <c r="I12" i="10"/>
  <c r="E12" i="10"/>
  <c r="J11" i="10"/>
  <c r="I11" i="10"/>
  <c r="E11" i="10"/>
  <c r="J10" i="10"/>
  <c r="I10" i="10"/>
  <c r="E10" i="10"/>
  <c r="G9" i="10"/>
  <c r="J9" i="10" s="1"/>
  <c r="F9" i="10"/>
  <c r="I9" i="10" s="1"/>
  <c r="E9" i="10"/>
  <c r="B9" i="10"/>
  <c r="H12" i="10" s="1"/>
  <c r="H30" i="10" l="1"/>
  <c r="H31" i="10"/>
  <c r="H32" i="10"/>
  <c r="H33" i="10"/>
  <c r="H34" i="10"/>
  <c r="H80" i="10"/>
  <c r="H83" i="10"/>
  <c r="H85" i="10"/>
  <c r="H9" i="10"/>
  <c r="H10" i="10"/>
  <c r="H11" i="10"/>
  <c r="H50" i="10"/>
  <c r="H52" i="10"/>
  <c r="H53" i="10"/>
  <c r="H54" i="10"/>
  <c r="H55" i="10"/>
  <c r="H56" i="10"/>
  <c r="H57" i="10"/>
  <c r="H59" i="10"/>
  <c r="H60" i="10"/>
  <c r="H61" i="10"/>
  <c r="H62" i="10"/>
  <c r="H63" i="10"/>
  <c r="H64" i="10"/>
  <c r="D174" i="9" l="1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C157" i="9"/>
  <c r="B157" i="9"/>
  <c r="D157" i="9" s="1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C125" i="9"/>
  <c r="B125" i="9"/>
  <c r="D125" i="9" s="1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C96" i="9"/>
  <c r="B96" i="9"/>
  <c r="D96" i="9" s="1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C66" i="9"/>
  <c r="B66" i="9"/>
  <c r="D66" i="9" s="1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C36" i="9"/>
  <c r="B36" i="9"/>
  <c r="D36" i="9" s="1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C4" i="9"/>
  <c r="B4" i="9"/>
  <c r="D4" i="9" s="1"/>
  <c r="H116" i="4" l="1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G99" i="4"/>
  <c r="F99" i="4"/>
  <c r="H99" i="4" s="1"/>
  <c r="G75" i="4"/>
  <c r="F75" i="4"/>
  <c r="F9" i="4"/>
  <c r="D9" i="4"/>
  <c r="F8" i="4"/>
  <c r="D8" i="4"/>
  <c r="O7" i="4"/>
  <c r="N7" i="4"/>
  <c r="M7" i="4"/>
  <c r="L7" i="4"/>
  <c r="F7" i="4"/>
  <c r="D7" i="4"/>
  <c r="F6" i="4"/>
  <c r="D6" i="4"/>
  <c r="S5" i="4"/>
  <c r="R5" i="4"/>
  <c r="Q5" i="4"/>
  <c r="P5" i="4"/>
  <c r="O5" i="4"/>
  <c r="N5" i="4"/>
  <c r="M5" i="4"/>
  <c r="L5" i="4"/>
  <c r="I5" i="4"/>
  <c r="H5" i="4"/>
  <c r="G5" i="4"/>
  <c r="E5" i="4"/>
  <c r="C5" i="4"/>
  <c r="B5" i="4"/>
  <c r="F5" i="4" s="1"/>
  <c r="N32" i="3"/>
  <c r="N31" i="3"/>
  <c r="N30" i="3"/>
  <c r="N29" i="3"/>
  <c r="N28" i="3"/>
  <c r="N25" i="3"/>
  <c r="N24" i="3"/>
  <c r="N23" i="3"/>
  <c r="N22" i="3"/>
  <c r="N21" i="3"/>
  <c r="N18" i="3"/>
  <c r="N17" i="3"/>
  <c r="N16" i="3"/>
  <c r="N15" i="3"/>
  <c r="N14" i="3"/>
  <c r="F10" i="3"/>
  <c r="D10" i="3"/>
  <c r="F9" i="3"/>
  <c r="D9" i="3"/>
  <c r="F8" i="3"/>
  <c r="D8" i="3"/>
  <c r="F6" i="3"/>
  <c r="D6" i="3"/>
  <c r="S5" i="3"/>
  <c r="R5" i="3"/>
  <c r="Q5" i="3"/>
  <c r="P5" i="3"/>
  <c r="O5" i="3"/>
  <c r="M5" i="3"/>
  <c r="L5" i="3"/>
  <c r="I5" i="3"/>
  <c r="H5" i="3"/>
  <c r="G5" i="3"/>
  <c r="E5" i="3"/>
  <c r="C5" i="3"/>
  <c r="B5" i="3"/>
  <c r="D5" i="3" l="1"/>
  <c r="F5" i="3"/>
  <c r="D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E1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<sst xmlns="http://schemas.openxmlformats.org/spreadsheetml/2006/main" count="739" uniqueCount="197">
  <si>
    <t>Servicio</t>
  </si>
  <si>
    <t>Población de 6 a 11 años a/</t>
  </si>
  <si>
    <t>Matrícula</t>
  </si>
  <si>
    <t>Porcentaje</t>
  </si>
  <si>
    <t>Total</t>
  </si>
  <si>
    <t>Hombres</t>
  </si>
  <si>
    <t>Mujeres</t>
  </si>
  <si>
    <t>Educación Primaria</t>
  </si>
  <si>
    <t>General</t>
  </si>
  <si>
    <t>Indígena</t>
  </si>
  <si>
    <t>Comunitaria rural (CONAFE)</t>
  </si>
  <si>
    <t>a/ Proyecciones de población a mitad de año, abril 2013.</t>
  </si>
  <si>
    <r>
      <rPr>
        <b/>
        <sz val="10"/>
        <color theme="1"/>
        <rFont val="Arial"/>
        <family val="2"/>
      </rPr>
      <t xml:space="preserve">Fuente: </t>
    </r>
    <r>
      <rPr>
        <sz val="10"/>
        <color theme="1"/>
        <rFont val="Arial"/>
        <family val="2"/>
      </rPr>
      <t>Estadística Básica del Sistema Educativo Estatal a Inicio de Cursos 2018-2019.</t>
    </r>
  </si>
  <si>
    <t>Secretaría de Educación del Estado de Tabasco. Subsecretaría de Planeación y Evaluación;</t>
  </si>
  <si>
    <t>Dirección del Sistema de Información Estadística.</t>
  </si>
  <si>
    <t>Población de 12 a 14 años a/</t>
  </si>
  <si>
    <t>Educación Secundaria</t>
  </si>
  <si>
    <t>Telesecundaria</t>
  </si>
  <si>
    <t>Técnica</t>
  </si>
  <si>
    <t>Comunitaria Rural</t>
  </si>
  <si>
    <t>Tipo Educativo, Nivel y Servicio</t>
  </si>
  <si>
    <t>Población de 15 a 17 años a/</t>
  </si>
  <si>
    <t>Educación Media Superior</t>
  </si>
  <si>
    <t>Bachillerato General</t>
  </si>
  <si>
    <t>Bachillerato por Cooperación</t>
  </si>
  <si>
    <t>COBATAB b/</t>
  </si>
  <si>
    <t>General Particular</t>
  </si>
  <si>
    <t>Telebachillerato</t>
  </si>
  <si>
    <t>Telebachillerato Comunitario</t>
  </si>
  <si>
    <t>Bachillerato Tecnológico</t>
  </si>
  <si>
    <t>CECyTE</t>
  </si>
  <si>
    <t>CONALEP</t>
  </si>
  <si>
    <t>CETMAR</t>
  </si>
  <si>
    <t>DGETA</t>
  </si>
  <si>
    <t>DGETI</t>
  </si>
  <si>
    <t>IDIFTEC</t>
  </si>
  <si>
    <t>a/ Proyecciones de población a mitad de año, septiembre 2018.</t>
  </si>
  <si>
    <t>b/ Incluye EMSAD e Intercultural</t>
  </si>
  <si>
    <t xml:space="preserve">Población </t>
  </si>
  <si>
    <t>Educación Superior (18 a 23 años)</t>
  </si>
  <si>
    <t>Superior no incluye posgrado (18 a 22 años de edad)</t>
  </si>
  <si>
    <t>Normal licenciatura (18 a 22 años de edad)</t>
  </si>
  <si>
    <t>Técnico Universitario y Licenciaturas Universitaria y Tecnológica (18 a 22 años de edad)</t>
  </si>
  <si>
    <t>Posgrado (23 años de edad)</t>
  </si>
  <si>
    <t>MUNICIPIO</t>
  </si>
  <si>
    <t>MATRÍCULA</t>
  </si>
  <si>
    <t>POBLACIÓN DE 15 A17 AÑOS a/</t>
  </si>
  <si>
    <t>PORCENTAJE</t>
  </si>
  <si>
    <t>POSICIÓN</t>
  </si>
  <si>
    <t>ESTADO</t>
  </si>
  <si>
    <t>A</t>
  </si>
  <si>
    <t>Balancán</t>
  </si>
  <si>
    <t>Cárdenas</t>
  </si>
  <si>
    <t>Centla</t>
  </si>
  <si>
    <t>Centro</t>
  </si>
  <si>
    <t>Comalcalco</t>
  </si>
  <si>
    <t>Cunduacán</t>
  </si>
  <si>
    <t>Emiliano Zapata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</si>
  <si>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</si>
  <si>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</si>
  <si>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</si>
  <si>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</si>
  <si>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</si>
  <si>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</si>
  <si>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</si>
  <si>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</si>
  <si>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</si>
  <si>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Tenosíque</t>
  </si>
  <si>
    <t xml:space="preserve">a/ proyección de la población a mitad de año, CONAPO septiembre 2018. </t>
  </si>
  <si>
    <r>
      <t xml:space="preserve">FUENTE: </t>
    </r>
    <r>
      <rPr>
        <sz val="10"/>
        <rFont val="Arial"/>
        <family val="2"/>
      </rPr>
      <t>Estadística Básica del Sistema Educativo Estatal a Inicio de Cursos 2018-2019.</t>
    </r>
  </si>
  <si>
    <t xml:space="preserve">                Secretaría de Educación del Estado de Tabasco. Subsecretaría de Planeación y Evaluación.</t>
  </si>
  <si>
    <t xml:space="preserve">                Dirección del Sistema de Información Estadística.</t>
  </si>
  <si>
    <t>MATRÍCULA a/</t>
  </si>
  <si>
    <t>POBLACIÓN DE 18 A 23 AÑOS  b/</t>
  </si>
  <si>
    <t>a/ Incluye educación normal licenciatura, técnico superior, licenciaturas universitaria y tecnológicas y posgrado escolarizado.</t>
  </si>
  <si>
    <t xml:space="preserve">                 Secretaría de Educación del Estado de Tabasco.  Subsecretaría de Planeación y Evaluación;</t>
  </si>
  <si>
    <t xml:space="preserve">                 Direción del Sistema de Información Estadística.</t>
  </si>
  <si>
    <t>POBLACIÓN DE 18 A 22 AÑOS b/</t>
  </si>
  <si>
    <t>a/ Incluye educación normal licenciatura, técnico superior, licenciaturas universitaria y tecnológicas.</t>
  </si>
  <si>
    <t xml:space="preserve">MATRÍCULA TOTAL DE NORMAL LICENCIATURA  </t>
  </si>
  <si>
    <t>POBLACIÓN DE 18 A 22 AÑOS a/</t>
  </si>
  <si>
    <t>MATRÍCULA TOTAL DE LICENCIATURAS UNIVERSITARIA Y TECNOLÓGICA a/</t>
  </si>
  <si>
    <t>a</t>
  </si>
  <si>
    <t>a/ Incluye técnico superior y licenciaturas universitaria y tecnológicas.</t>
  </si>
  <si>
    <t xml:space="preserve">MATRÍCULA </t>
  </si>
  <si>
    <t>POBLACIÓN DE 23 AÑOS</t>
  </si>
  <si>
    <t>Ciclo Escolar</t>
  </si>
  <si>
    <t>Número de aspirantes</t>
  </si>
  <si>
    <t>Ingreso al Servicio Profesional Docente</t>
  </si>
  <si>
    <t>Educación Básica</t>
  </si>
  <si>
    <t>Educación  Media Superior</t>
  </si>
  <si>
    <t>Registrados</t>
  </si>
  <si>
    <t>Evaluados</t>
  </si>
  <si>
    <t>Idóneos</t>
  </si>
  <si>
    <t>%</t>
  </si>
  <si>
    <t>2014-2015</t>
  </si>
  <si>
    <t>2015-2016</t>
  </si>
  <si>
    <t>2016-2017</t>
  </si>
  <si>
    <t>2017-2018</t>
  </si>
  <si>
    <t>2018-2019</t>
  </si>
  <si>
    <t>TOTAL</t>
  </si>
  <si>
    <t xml:space="preserve">               FUENTE: Dirección de Seguimiento y Evaluación de la SETAB, a partir de resultados emitidos por la CNSPD.</t>
  </si>
  <si>
    <t>Tabasco: Atención a la Demanda de Educación Superior</t>
  </si>
  <si>
    <t>Tabasco: Atención a la Demanda de Educación  Superior</t>
  </si>
  <si>
    <t>Servicio y Sostenimiento</t>
  </si>
  <si>
    <t>Ciclo Escolar 2018-2019</t>
  </si>
  <si>
    <t>Ciclo Escolar 2007-2008</t>
  </si>
  <si>
    <t>Alumnos</t>
  </si>
  <si>
    <t>Docentes</t>
  </si>
  <si>
    <t>Institu-
ciones</t>
  </si>
  <si>
    <t>Escuelas</t>
  </si>
  <si>
    <t>Instituciones</t>
  </si>
  <si>
    <t>Abs.</t>
  </si>
  <si>
    <t>Sostenimiento</t>
  </si>
  <si>
    <t>n/a</t>
  </si>
  <si>
    <t>Federal</t>
  </si>
  <si>
    <t>Federal transferido</t>
  </si>
  <si>
    <t>Estatal</t>
  </si>
  <si>
    <t>Autónomo</t>
  </si>
  <si>
    <t>Particular</t>
  </si>
  <si>
    <t>F.I. Estadística Básica del Sistema Educativo Estatal</t>
  </si>
  <si>
    <t>2007-2008</t>
  </si>
  <si>
    <t>doc</t>
  </si>
  <si>
    <t>sup esc</t>
  </si>
  <si>
    <t>normal</t>
  </si>
  <si>
    <t>total</t>
  </si>
  <si>
    <t>esc</t>
  </si>
  <si>
    <t>Número de personal docente evaluado</t>
  </si>
  <si>
    <t>Insuficiente</t>
  </si>
  <si>
    <t>Suficiente</t>
  </si>
  <si>
    <t>Bueno</t>
  </si>
  <si>
    <t>Destacado</t>
  </si>
  <si>
    <t>Excelente</t>
  </si>
  <si>
    <t>2014 - 2015</t>
  </si>
  <si>
    <t>RESULTADOS HISTÓRICOS PISA 2003 - 2015</t>
  </si>
  <si>
    <t>Porcentaje de Alumnos por Nivel de Logro</t>
  </si>
  <si>
    <t>Año</t>
  </si>
  <si>
    <t>Asignatura</t>
  </si>
  <si>
    <t>Nivel</t>
  </si>
  <si>
    <t>Posición</t>
  </si>
  <si>
    <t>4 a 6</t>
  </si>
  <si>
    <t>Matemáticas</t>
  </si>
  <si>
    <t>30</t>
  </si>
  <si>
    <t>Lectura</t>
  </si>
  <si>
    <t>Ciencias</t>
  </si>
  <si>
    <t>F.I. Dirección de Seguimiento y Evaluación de la SETAB</t>
  </si>
  <si>
    <t>PUNTAJE  PROMEDIO</t>
  </si>
  <si>
    <t>PISA 2003</t>
  </si>
  <si>
    <t>Posición 2003</t>
  </si>
  <si>
    <t>PISA 2006</t>
  </si>
  <si>
    <t>Posición 2006</t>
  </si>
  <si>
    <t>PISA 2009</t>
  </si>
  <si>
    <t>Posición 2009</t>
  </si>
  <si>
    <t>PISA 2012</t>
  </si>
  <si>
    <t>Posición 2012</t>
  </si>
  <si>
    <t>PISA 2015</t>
  </si>
  <si>
    <t>Tabasco: Atención a la Demanda de Educación Media Superior</t>
  </si>
  <si>
    <t>Grupos</t>
  </si>
  <si>
    <t>Subsidiado</t>
  </si>
  <si>
    <t>Tabasco: Principales Indicadores de Educación Media Superior</t>
  </si>
  <si>
    <t>Indicador</t>
  </si>
  <si>
    <t>Ciclo 2007-2008</t>
  </si>
  <si>
    <t>Ciclo 2017-2018</t>
  </si>
  <si>
    <t>Cobertura</t>
  </si>
  <si>
    <t>Reprobación</t>
  </si>
  <si>
    <t>Abandono Escolar</t>
  </si>
  <si>
    <t>Absorción</t>
  </si>
  <si>
    <t>Eficiencia Terminal</t>
  </si>
  <si>
    <t xml:space="preserve">F.I. Estadística Básica del Sistema Educativo Estatal Fin de Cursos.
</t>
  </si>
  <si>
    <r>
      <rPr>
        <b/>
        <u/>
        <sz val="16"/>
        <color theme="1"/>
        <rFont val="Calibri"/>
        <family val="2"/>
        <scheme val="minor"/>
      </rPr>
      <t>Tabasco</t>
    </r>
    <r>
      <rPr>
        <b/>
        <sz val="16"/>
        <color theme="1"/>
        <rFont val="Calibri"/>
        <family val="2"/>
        <scheme val="minor"/>
      </rPr>
      <t>: Comparativo de Cobertura en Educación Media Superior</t>
    </r>
  </si>
  <si>
    <t>Municipio</t>
  </si>
  <si>
    <t>Ciclo Escolar 2017-2018</t>
  </si>
  <si>
    <t>Población</t>
  </si>
  <si>
    <t>Estado</t>
  </si>
  <si>
    <t>Tenosique</t>
  </si>
  <si>
    <t>Tabasco: Comparativo de Abandono escolar en Educación Media Superior</t>
  </si>
  <si>
    <t>Abandono por modalidad</t>
  </si>
  <si>
    <t>municipalizada y por genero</t>
  </si>
  <si>
    <t>Modalidad</t>
  </si>
  <si>
    <t>Total Secundaria</t>
  </si>
  <si>
    <t>Comunitaria</t>
  </si>
  <si>
    <t>Reprobación de Educación Media Superior</t>
  </si>
  <si>
    <t>Existencia</t>
  </si>
  <si>
    <t>Aprobados</t>
  </si>
  <si>
    <t>Cunduacan</t>
  </si>
  <si>
    <t>Eficiencia Terminal de Educación Media Superior</t>
  </si>
  <si>
    <t>Egresados Fin 2007-2008</t>
  </si>
  <si>
    <t>N.I.A. Primer Grado 2002-2003</t>
  </si>
  <si>
    <t>Egresados Fin 2017-2018</t>
  </si>
  <si>
    <t>N.I.A. Primer Grado 2012-2013</t>
  </si>
  <si>
    <t>Absorción en Educación Media Superior</t>
  </si>
  <si>
    <t xml:space="preserve">Municipio </t>
  </si>
  <si>
    <t>Tabasco: Principales Indicadores de Educación  Superior</t>
  </si>
  <si>
    <r>
      <rPr>
        <b/>
        <u/>
        <sz val="16"/>
        <color theme="1"/>
        <rFont val="Calibri"/>
        <family val="2"/>
        <scheme val="minor"/>
      </rPr>
      <t>Tabasco</t>
    </r>
    <r>
      <rPr>
        <b/>
        <sz val="16"/>
        <color theme="1"/>
        <rFont val="Calibri"/>
        <family val="2"/>
        <scheme val="minor"/>
      </rPr>
      <t>: Comparativo de Cobertura en Educación  Superior</t>
    </r>
  </si>
  <si>
    <t>71 171</t>
  </si>
  <si>
    <t>Tabasco: Comparativo de Abandono escolar en Educación Superior</t>
  </si>
  <si>
    <t>Absorción en Educación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</si>
</sst>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###\ ###"/>
    <numFmt numFmtId="167" formatCode="_(* #,##0_);_(* \(#,##0\);_(* &quot;-&quot;??_);_(@_)"/>
    <numFmt numFmtId="168" formatCode="#,##0.0"/>
    <numFmt numFmtId="169" formatCode="\ ###\ ###\ "/>
    <numFmt numFmtId="170" formatCode="General_)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7"/>
      <color theme="1"/>
      <name val="Arial"/>
      <family val="2"/>
    </font>
    <font>
      <sz val="10"/>
      <name val="Times New Roman"/>
    </font>
    <font>
      <b/>
      <sz val="9"/>
      <color theme="1"/>
      <name val="Arial"/>
      <family val="2"/>
    </font>
    <font>
      <i/>
      <sz val="10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5D5D5"/>
        <bgColor indexed="64"/>
      </patternFill>
    </fill>
    <fill>
      <patternFill patternType="solid">
        <fgColor rgb="FFBB9E66"/>
        <bgColor indexed="8"/>
      </patternFill>
    </fill>
    <fill>
      <patternFill patternType="solid">
        <fgColor rgb="FFBB9E66"/>
        <bgColor indexed="64"/>
      </patternFill>
    </fill>
    <fill>
      <patternFill patternType="solid">
        <fgColor rgb="FFD5C5A3"/>
        <bgColor indexed="64"/>
      </patternFill>
    </fill>
    <fill>
      <patternFill patternType="solid">
        <fgColor theme="2" tint="-0.499984740745262"/>
        <bgColor indexed="8"/>
      </patternFill>
    </fill>
    <fill>
      <patternFill patternType="solid">
        <fgColor theme="2" tint="-0.49998474074526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0" fontId="13" fillId="0" borderId="0"/>
    <xf numFmtId="0" fontId="13" fillId="0" borderId="0"/>
    <xf numFmtId="0" fontId="16" fillId="0" borderId="0"/>
    <xf numFmtId="0" fontId="16" fillId="0" borderId="0"/>
    <xf numFmtId="0" fontId="20" fillId="0" borderId="0" applyNumberFormat="0" applyBorder="0" applyProtection="0"/>
    <xf numFmtId="0" fontId="13" fillId="0" borderId="0"/>
    <xf numFmtId="0" fontId="15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6" fillId="0" borderId="0"/>
    <xf numFmtId="0" fontId="13" fillId="0" borderId="0"/>
    <xf numFmtId="0" fontId="15" fillId="0" borderId="0"/>
    <xf numFmtId="0" fontId="16" fillId="0" borderId="0"/>
  </cellStyleXfs>
  <cellXfs count="320">
    <xf numFmtId="0" fontId="0" fillId="0" borderId="0" xfId="0"/>
    <xf numFmtId="0" fontId="5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165" fontId="6" fillId="3" borderId="3" xfId="0" applyNumberFormat="1" applyFont="1" applyFill="1" applyBorder="1" applyAlignment="1">
      <alignment horizontal="right" vertical="top"/>
    </xf>
    <xf numFmtId="165" fontId="7" fillId="3" borderId="3" xfId="0" applyNumberFormat="1" applyFont="1" applyFill="1" applyBorder="1" applyAlignment="1">
      <alignment vertical="top"/>
    </xf>
    <xf numFmtId="165" fontId="7" fillId="3" borderId="3" xfId="0" applyNumberFormat="1" applyFont="1" applyFill="1" applyBorder="1" applyAlignment="1">
      <alignment horizontal="right" vertical="top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4" fillId="3" borderId="3" xfId="2" applyNumberFormat="1" applyFont="1" applyFill="1" applyBorder="1" applyAlignment="1">
      <alignment horizontal="center" vertical="center"/>
    </xf>
    <xf numFmtId="165" fontId="14" fillId="3" borderId="3" xfId="2" applyNumberFormat="1" applyFont="1" applyFill="1" applyBorder="1" applyAlignment="1">
      <alignment horizontal="center" vertical="center"/>
    </xf>
    <xf numFmtId="166" fontId="14" fillId="3" borderId="3" xfId="0" applyNumberFormat="1" applyFont="1" applyFill="1" applyBorder="1" applyAlignment="1">
      <alignment horizontal="center" vertical="center"/>
    </xf>
    <xf numFmtId="165" fontId="14" fillId="3" borderId="3" xfId="3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 wrapText="1"/>
    </xf>
    <xf numFmtId="3" fontId="16" fillId="3" borderId="3" xfId="2" applyNumberFormat="1" applyFont="1" applyFill="1" applyBorder="1" applyAlignment="1">
      <alignment horizontal="center" vertical="center"/>
    </xf>
    <xf numFmtId="165" fontId="16" fillId="3" borderId="3" xfId="2" applyNumberFormat="1" applyFont="1" applyFill="1" applyBorder="1" applyAlignment="1">
      <alignment horizontal="center" vertical="center"/>
    </xf>
    <xf numFmtId="1" fontId="16" fillId="3" borderId="3" xfId="2" applyNumberFormat="1" applyFont="1" applyFill="1" applyBorder="1" applyAlignment="1">
      <alignment horizontal="center" vertical="center"/>
    </xf>
    <xf numFmtId="0" fontId="16" fillId="3" borderId="3" xfId="0" applyNumberFormat="1" applyFont="1" applyFill="1" applyBorder="1" applyAlignment="1" applyProtection="1">
      <alignment horizontal="center" vertical="center"/>
    </xf>
    <xf numFmtId="166" fontId="16" fillId="3" borderId="3" xfId="3" applyNumberFormat="1" applyFont="1" applyFill="1" applyBorder="1" applyAlignment="1">
      <alignment horizontal="center" vertical="center"/>
    </xf>
    <xf numFmtId="165" fontId="16" fillId="3" borderId="3" xfId="3" applyNumberFormat="1" applyFont="1" applyFill="1" applyBorder="1" applyAlignment="1">
      <alignment horizontal="center" vertical="center"/>
    </xf>
    <xf numFmtId="0" fontId="16" fillId="3" borderId="3" xfId="0" applyNumberFormat="1" applyFont="1" applyFill="1" applyBorder="1" applyAlignment="1">
      <alignment horizontal="center" vertical="center"/>
    </xf>
    <xf numFmtId="166" fontId="16" fillId="3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/>
    </xf>
    <xf numFmtId="0" fontId="14" fillId="0" borderId="4" xfId="0" applyFont="1" applyFill="1" applyBorder="1" applyAlignment="1">
      <alignment horizontal="center" vertical="center" wrapText="1"/>
    </xf>
    <xf numFmtId="165" fontId="14" fillId="3" borderId="11" xfId="4" applyNumberFormat="1" applyFont="1" applyFill="1" applyBorder="1" applyAlignment="1">
      <alignment horizontal="center" vertical="center"/>
    </xf>
    <xf numFmtId="165" fontId="14" fillId="3" borderId="12" xfId="4" applyNumberFormat="1" applyFont="1" applyFill="1" applyBorder="1" applyAlignment="1">
      <alignment horizontal="center" vertical="center"/>
    </xf>
    <xf numFmtId="165" fontId="14" fillId="3" borderId="3" xfId="4" applyNumberFormat="1" applyFont="1" applyFill="1" applyBorder="1" applyAlignment="1">
      <alignment horizontal="center" vertical="center"/>
    </xf>
    <xf numFmtId="167" fontId="14" fillId="3" borderId="3" xfId="1" applyNumberFormat="1" applyFont="1" applyFill="1" applyBorder="1" applyAlignment="1" applyProtection="1">
      <alignment horizontal="center" vertical="center"/>
    </xf>
    <xf numFmtId="165" fontId="14" fillId="0" borderId="3" xfId="5" applyNumberFormat="1" applyFont="1" applyFill="1" applyBorder="1" applyAlignment="1">
      <alignment horizontal="center" vertical="center"/>
    </xf>
    <xf numFmtId="165" fontId="16" fillId="3" borderId="11" xfId="4" applyNumberFormat="1" applyFont="1" applyFill="1" applyBorder="1" applyAlignment="1">
      <alignment horizontal="center" vertical="center"/>
    </xf>
    <xf numFmtId="165" fontId="16" fillId="3" borderId="12" xfId="4" applyNumberFormat="1" applyFont="1" applyFill="1" applyBorder="1" applyAlignment="1">
      <alignment horizontal="center" vertical="center"/>
    </xf>
    <xf numFmtId="165" fontId="16" fillId="3" borderId="3" xfId="4" applyNumberFormat="1" applyFont="1" applyFill="1" applyBorder="1" applyAlignment="1">
      <alignment horizontal="center" vertical="center"/>
    </xf>
    <xf numFmtId="0" fontId="16" fillId="3" borderId="12" xfId="4" applyNumberFormat="1" applyFont="1" applyFill="1" applyBorder="1" applyAlignment="1">
      <alignment horizontal="center" vertical="center"/>
    </xf>
    <xf numFmtId="165" fontId="16" fillId="0" borderId="3" xfId="5" applyNumberFormat="1" applyFont="1" applyFill="1" applyBorder="1" applyAlignment="1">
      <alignment horizontal="center" vertical="center"/>
    </xf>
    <xf numFmtId="0" fontId="16" fillId="0" borderId="3" xfId="5" applyNumberFormat="1" applyFont="1" applyFill="1" applyBorder="1" applyAlignment="1">
      <alignment horizontal="center" vertical="center"/>
    </xf>
    <xf numFmtId="165" fontId="16" fillId="3" borderId="13" xfId="4" applyNumberFormat="1" applyFont="1" applyFill="1" applyBorder="1" applyAlignment="1">
      <alignment horizontal="center" vertical="center"/>
    </xf>
    <xf numFmtId="165" fontId="16" fillId="3" borderId="14" xfId="4" applyNumberFormat="1" applyFont="1" applyFill="1" applyBorder="1" applyAlignment="1">
      <alignment horizontal="center" vertical="center"/>
    </xf>
    <xf numFmtId="165" fontId="16" fillId="3" borderId="15" xfId="4" applyNumberFormat="1" applyFont="1" applyFill="1" applyBorder="1" applyAlignment="1">
      <alignment horizontal="center" vertical="center"/>
    </xf>
    <xf numFmtId="0" fontId="18" fillId="3" borderId="3" xfId="3" applyFont="1" applyFill="1" applyBorder="1" applyAlignment="1">
      <alignment horizontal="center" vertical="center" wrapText="1"/>
    </xf>
    <xf numFmtId="0" fontId="14" fillId="3" borderId="3" xfId="3" applyFont="1" applyFill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0" xfId="0" applyFont="1"/>
    <xf numFmtId="0" fontId="16" fillId="0" borderId="3" xfId="3" applyFont="1" applyFill="1" applyBorder="1" applyAlignment="1">
      <alignment vertical="center"/>
    </xf>
    <xf numFmtId="165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5" fillId="2" borderId="3" xfId="6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vertical="center"/>
    </xf>
    <xf numFmtId="168" fontId="5" fillId="2" borderId="3" xfId="0" applyNumberFormat="1" applyFont="1" applyFill="1" applyBorder="1" applyAlignment="1">
      <alignment vertical="center"/>
    </xf>
    <xf numFmtId="3" fontId="5" fillId="2" borderId="3" xfId="0" applyNumberFormat="1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vertical="center"/>
    </xf>
    <xf numFmtId="3" fontId="20" fillId="3" borderId="3" xfId="0" applyNumberFormat="1" applyFont="1" applyFill="1" applyBorder="1" applyAlignment="1">
      <alignment vertical="center"/>
    </xf>
    <xf numFmtId="168" fontId="20" fillId="2" borderId="3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165" fontId="22" fillId="3" borderId="3" xfId="0" applyNumberFormat="1" applyFont="1" applyFill="1" applyBorder="1" applyAlignment="1">
      <alignment horizontal="right" vertical="top"/>
    </xf>
    <xf numFmtId="165" fontId="23" fillId="3" borderId="3" xfId="2" applyNumberFormat="1" applyFont="1" applyFill="1" applyBorder="1" applyAlignment="1">
      <alignment horizontal="center" vertical="center"/>
    </xf>
    <xf numFmtId="166" fontId="16" fillId="3" borderId="3" xfId="0" applyNumberFormat="1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165" fontId="11" fillId="0" borderId="3" xfId="7" applyNumberFormat="1" applyFont="1" applyFill="1" applyBorder="1" applyAlignment="1">
      <alignment horizontal="center"/>
    </xf>
    <xf numFmtId="1" fontId="16" fillId="3" borderId="3" xfId="0" applyNumberFormat="1" applyFont="1" applyFill="1" applyBorder="1" applyAlignment="1" applyProtection="1">
      <alignment horizontal="center" vertical="center"/>
    </xf>
    <xf numFmtId="0" fontId="0" fillId="0" borderId="3" xfId="0" applyFill="1" applyBorder="1"/>
    <xf numFmtId="0" fontId="0" fillId="0" borderId="3" xfId="0" applyBorder="1" applyAlignment="1">
      <alignment horizontal="center" vertical="center"/>
    </xf>
    <xf numFmtId="165" fontId="0" fillId="0" borderId="3" xfId="0" applyNumberFormat="1" applyFill="1" applyBorder="1" applyAlignment="1">
      <alignment horizontal="center"/>
    </xf>
    <xf numFmtId="165" fontId="0" fillId="0" borderId="3" xfId="0" applyNumberFormat="1" applyBorder="1" applyAlignment="1">
      <alignment horizontal="center" vertical="center"/>
    </xf>
    <xf numFmtId="0" fontId="25" fillId="0" borderId="3" xfId="5" applyFont="1" applyFill="1" applyBorder="1" applyAlignment="1">
      <alignment horizontal="center" vertical="center" wrapText="1"/>
    </xf>
    <xf numFmtId="166" fontId="24" fillId="0" borderId="3" xfId="8" applyNumberFormat="1" applyFont="1" applyFill="1" applyBorder="1" applyAlignment="1">
      <alignment horizontal="center" vertical="center"/>
    </xf>
    <xf numFmtId="169" fontId="14" fillId="3" borderId="3" xfId="0" applyNumberFormat="1" applyFont="1" applyFill="1" applyBorder="1" applyAlignment="1">
      <alignment horizontal="center" vertical="center"/>
    </xf>
    <xf numFmtId="169" fontId="14" fillId="3" borderId="3" xfId="0" applyNumberFormat="1" applyFont="1" applyFill="1" applyBorder="1" applyAlignment="1" applyProtection="1">
      <alignment horizontal="center" vertical="center"/>
    </xf>
    <xf numFmtId="165" fontId="14" fillId="3" borderId="3" xfId="0" applyNumberFormat="1" applyFont="1" applyFill="1" applyBorder="1" applyAlignment="1">
      <alignment horizontal="center" vertical="center"/>
    </xf>
    <xf numFmtId="167" fontId="14" fillId="3" borderId="3" xfId="9" applyNumberFormat="1" applyFont="1" applyFill="1" applyBorder="1" applyAlignment="1" applyProtection="1">
      <alignment horizontal="center" vertical="center"/>
    </xf>
    <xf numFmtId="169" fontId="14" fillId="3" borderId="3" xfId="1" applyNumberFormat="1" applyFont="1" applyFill="1" applyBorder="1" applyAlignment="1" applyProtection="1">
      <alignment horizontal="center" vertical="center"/>
    </xf>
    <xf numFmtId="0" fontId="26" fillId="0" borderId="3" xfId="5" applyFont="1" applyFill="1" applyBorder="1" applyAlignment="1">
      <alignment vertical="center" wrapText="1"/>
    </xf>
    <xf numFmtId="169" fontId="16" fillId="3" borderId="3" xfId="0" applyNumberFormat="1" applyFont="1" applyFill="1" applyBorder="1" applyAlignment="1">
      <alignment horizontal="center" vertical="center"/>
    </xf>
    <xf numFmtId="169" fontId="16" fillId="3" borderId="3" xfId="0" applyNumberFormat="1" applyFont="1" applyFill="1" applyBorder="1" applyAlignment="1" applyProtection="1">
      <alignment horizontal="center" vertical="center"/>
    </xf>
    <xf numFmtId="165" fontId="16" fillId="3" borderId="3" xfId="0" applyNumberFormat="1" applyFont="1" applyFill="1" applyBorder="1" applyAlignment="1">
      <alignment horizontal="center" vertical="center"/>
    </xf>
    <xf numFmtId="165" fontId="27" fillId="0" borderId="0" xfId="8" applyNumberFormat="1" applyFont="1" applyFill="1" applyBorder="1" applyAlignment="1">
      <alignment horizontal="center" vertical="center"/>
    </xf>
    <xf numFmtId="0" fontId="26" fillId="0" borderId="3" xfId="5" applyFont="1" applyBorder="1" applyAlignment="1">
      <alignment vertical="center" wrapText="1"/>
    </xf>
    <xf numFmtId="0" fontId="0" fillId="0" borderId="0" xfId="0" applyFill="1" applyBorder="1"/>
    <xf numFmtId="166" fontId="14" fillId="3" borderId="3" xfId="10" applyNumberFormat="1" applyFont="1" applyFill="1" applyBorder="1" applyAlignment="1" applyProtection="1">
      <alignment horizontal="right" vertical="center"/>
    </xf>
    <xf numFmtId="166" fontId="14" fillId="3" borderId="3" xfId="0" applyNumberFormat="1" applyFont="1" applyFill="1" applyBorder="1" applyAlignment="1">
      <alignment horizontal="right" vertical="center"/>
    </xf>
    <xf numFmtId="1" fontId="14" fillId="3" borderId="3" xfId="0" applyNumberFormat="1" applyFont="1" applyFill="1" applyBorder="1" applyAlignment="1">
      <alignment horizontal="center" vertical="center"/>
    </xf>
    <xf numFmtId="166" fontId="14" fillId="3" borderId="3" xfId="1" applyNumberFormat="1" applyFont="1" applyFill="1" applyBorder="1" applyAlignment="1" applyProtection="1">
      <alignment horizontal="center" vertical="center"/>
    </xf>
    <xf numFmtId="0" fontId="15" fillId="0" borderId="3" xfId="0" applyFont="1" applyBorder="1" applyAlignment="1">
      <alignment vertical="center" wrapText="1"/>
    </xf>
    <xf numFmtId="166" fontId="16" fillId="3" borderId="3" xfId="0" applyNumberFormat="1" applyFont="1" applyFill="1" applyBorder="1" applyAlignment="1" applyProtection="1">
      <alignment horizontal="right" vertical="center"/>
    </xf>
    <xf numFmtId="166" fontId="16" fillId="3" borderId="3" xfId="0" applyNumberFormat="1" applyFont="1" applyFill="1" applyBorder="1" applyAlignment="1">
      <alignment horizontal="right" vertical="center"/>
    </xf>
    <xf numFmtId="1" fontId="16" fillId="3" borderId="3" xfId="0" applyNumberFormat="1" applyFont="1" applyFill="1" applyBorder="1" applyAlignment="1">
      <alignment horizontal="center" vertical="center"/>
    </xf>
    <xf numFmtId="0" fontId="28" fillId="4" borderId="20" xfId="0" applyFont="1" applyFill="1" applyBorder="1" applyAlignment="1">
      <alignment horizontal="center" vertical="center" wrapText="1"/>
    </xf>
    <xf numFmtId="0" fontId="28" fillId="4" borderId="21" xfId="0" applyFont="1" applyFill="1" applyBorder="1" applyAlignment="1">
      <alignment horizontal="center" vertical="center" wrapText="1"/>
    </xf>
    <xf numFmtId="0" fontId="28" fillId="0" borderId="22" xfId="0" applyFont="1" applyBorder="1" applyAlignment="1">
      <alignment horizontal="justify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22" xfId="0" applyFont="1" applyFill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2" fillId="4" borderId="3" xfId="0" applyFont="1" applyFill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5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31" fillId="6" borderId="28" xfId="0" applyFont="1" applyFill="1" applyBorder="1" applyAlignment="1">
      <alignment vertical="center"/>
    </xf>
    <xf numFmtId="0" fontId="31" fillId="6" borderId="29" xfId="0" applyFont="1" applyFill="1" applyBorder="1" applyAlignment="1">
      <alignment vertical="center"/>
    </xf>
    <xf numFmtId="0" fontId="31" fillId="0" borderId="30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3" fontId="31" fillId="0" borderId="3" xfId="0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3" fontId="32" fillId="0" borderId="3" xfId="0" applyNumberFormat="1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 wrapText="1"/>
    </xf>
    <xf numFmtId="0" fontId="33" fillId="0" borderId="22" xfId="0" applyFont="1" applyBorder="1" applyAlignment="1">
      <alignment vertical="center"/>
    </xf>
    <xf numFmtId="3" fontId="33" fillId="0" borderId="23" xfId="0" applyNumberFormat="1" applyFont="1" applyBorder="1" applyAlignment="1">
      <alignment horizontal="center" vertical="center"/>
    </xf>
    <xf numFmtId="3" fontId="33" fillId="0" borderId="23" xfId="0" applyNumberFormat="1" applyFont="1" applyBorder="1" applyAlignment="1">
      <alignment horizontal="center" vertical="center" wrapText="1"/>
    </xf>
    <xf numFmtId="168" fontId="33" fillId="0" borderId="23" xfId="0" applyNumberFormat="1" applyFont="1" applyBorder="1" applyAlignment="1">
      <alignment horizontal="center" vertical="center" wrapText="1"/>
    </xf>
    <xf numFmtId="0" fontId="2" fillId="9" borderId="22" xfId="0" applyFont="1" applyFill="1" applyBorder="1" applyAlignment="1">
      <alignment horizontal="center" vertical="center"/>
    </xf>
    <xf numFmtId="3" fontId="34" fillId="9" borderId="23" xfId="0" applyNumberFormat="1" applyFont="1" applyFill="1" applyBorder="1" applyAlignment="1">
      <alignment horizontal="center" vertical="center"/>
    </xf>
    <xf numFmtId="3" fontId="34" fillId="9" borderId="23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14" fillId="0" borderId="0" xfId="2" applyFont="1" applyAlignment="1">
      <alignment horizontal="centerContinuous"/>
    </xf>
    <xf numFmtId="0" fontId="13" fillId="0" borderId="0" xfId="2"/>
    <xf numFmtId="0" fontId="36" fillId="0" borderId="0" xfId="11"/>
    <xf numFmtId="165" fontId="36" fillId="0" borderId="0" xfId="11" applyNumberFormat="1"/>
    <xf numFmtId="0" fontId="37" fillId="10" borderId="3" xfId="3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3" fillId="0" borderId="0" xfId="2" applyFill="1" applyBorder="1"/>
    <xf numFmtId="0" fontId="16" fillId="0" borderId="5" xfId="2" applyFont="1" applyBorder="1"/>
    <xf numFmtId="166" fontId="16" fillId="0" borderId="5" xfId="2" applyNumberFormat="1" applyFont="1" applyBorder="1" applyAlignment="1">
      <alignment horizontal="center"/>
    </xf>
    <xf numFmtId="0" fontId="13" fillId="0" borderId="5" xfId="2" applyBorder="1"/>
    <xf numFmtId="165" fontId="16" fillId="0" borderId="5" xfId="2" applyNumberFormat="1" applyFont="1" applyBorder="1" applyAlignment="1">
      <alignment horizontal="center" vertical="center"/>
    </xf>
    <xf numFmtId="0" fontId="14" fillId="11" borderId="0" xfId="3" applyFont="1" applyFill="1" applyBorder="1" applyAlignment="1">
      <alignment horizontal="center"/>
    </xf>
    <xf numFmtId="166" fontId="14" fillId="11" borderId="0" xfId="11" applyNumberFormat="1" applyFont="1" applyFill="1" applyBorder="1" applyAlignment="1">
      <alignment horizontal="center" vertical="center"/>
    </xf>
    <xf numFmtId="165" fontId="14" fillId="11" borderId="0" xfId="3" applyNumberFormat="1" applyFont="1" applyFill="1" applyBorder="1" applyAlignment="1">
      <alignment horizontal="center" vertical="center"/>
    </xf>
    <xf numFmtId="3" fontId="36" fillId="0" borderId="0" xfId="11" applyNumberFormat="1"/>
    <xf numFmtId="165" fontId="13" fillId="0" borderId="0" xfId="2" applyNumberFormat="1"/>
    <xf numFmtId="0" fontId="16" fillId="3" borderId="0" xfId="3" applyFont="1" applyFill="1" applyBorder="1" applyAlignment="1">
      <alignment vertical="center"/>
    </xf>
    <xf numFmtId="166" fontId="16" fillId="3" borderId="0" xfId="11" applyNumberFormat="1" applyFont="1" applyFill="1" applyBorder="1" applyAlignment="1" applyProtection="1">
      <alignment horizontal="center" vertical="center"/>
    </xf>
    <xf numFmtId="166" fontId="16" fillId="3" borderId="0" xfId="3" applyNumberFormat="1" applyFont="1" applyFill="1" applyBorder="1" applyAlignment="1">
      <alignment horizontal="center" vertical="center"/>
    </xf>
    <xf numFmtId="165" fontId="16" fillId="3" borderId="0" xfId="3" applyNumberFormat="1" applyFont="1" applyFill="1" applyBorder="1" applyAlignment="1">
      <alignment horizontal="center" vertical="center"/>
    </xf>
    <xf numFmtId="1" fontId="13" fillId="0" borderId="0" xfId="2" applyNumberFormat="1"/>
    <xf numFmtId="0" fontId="16" fillId="12" borderId="0" xfId="3" applyFont="1" applyFill="1" applyBorder="1" applyAlignment="1">
      <alignment horizontal="left"/>
    </xf>
    <xf numFmtId="166" fontId="16" fillId="12" borderId="0" xfId="11" applyNumberFormat="1" applyFont="1" applyFill="1" applyBorder="1" applyAlignment="1">
      <alignment horizontal="center" vertical="center"/>
    </xf>
    <xf numFmtId="165" fontId="16" fillId="12" borderId="0" xfId="3" applyNumberFormat="1" applyFont="1" applyFill="1" applyBorder="1" applyAlignment="1">
      <alignment horizontal="center" vertical="center"/>
    </xf>
    <xf numFmtId="0" fontId="16" fillId="3" borderId="1" xfId="3" applyFont="1" applyFill="1" applyBorder="1" applyAlignment="1">
      <alignment vertical="center"/>
    </xf>
    <xf numFmtId="166" fontId="16" fillId="3" borderId="1" xfId="11" applyNumberFormat="1" applyFont="1" applyFill="1" applyBorder="1" applyAlignment="1" applyProtection="1">
      <alignment horizontal="center" vertical="center"/>
    </xf>
    <xf numFmtId="166" fontId="16" fillId="3" borderId="1" xfId="3" applyNumberFormat="1" applyFont="1" applyFill="1" applyBorder="1" applyAlignment="1">
      <alignment horizontal="center" vertical="center"/>
    </xf>
    <xf numFmtId="165" fontId="16" fillId="3" borderId="1" xfId="3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/>
    <xf numFmtId="0" fontId="16" fillId="0" borderId="0" xfId="2" applyFont="1"/>
    <xf numFmtId="0" fontId="14" fillId="0" borderId="0" xfId="2" applyFont="1" applyFill="1" applyBorder="1" applyAlignment="1"/>
    <xf numFmtId="0" fontId="16" fillId="0" borderId="0" xfId="2" applyFont="1" applyAlignment="1"/>
    <xf numFmtId="0" fontId="16" fillId="0" borderId="0" xfId="12" applyFont="1" applyFill="1" applyBorder="1" applyAlignment="1">
      <alignment horizontal="left"/>
    </xf>
    <xf numFmtId="166" fontId="36" fillId="0" borderId="0" xfId="11" applyNumberFormat="1"/>
    <xf numFmtId="0" fontId="16" fillId="0" borderId="0" xfId="3" applyFont="1"/>
    <xf numFmtId="0" fontId="16" fillId="3" borderId="0" xfId="11" applyNumberFormat="1" applyFont="1" applyFill="1" applyBorder="1" applyAlignment="1" applyProtection="1">
      <alignment horizontal="center" vertical="center"/>
    </xf>
    <xf numFmtId="0" fontId="16" fillId="3" borderId="0" xfId="3" applyNumberFormat="1" applyFont="1" applyFill="1" applyBorder="1" applyAlignment="1">
      <alignment horizontal="center" vertical="center"/>
    </xf>
    <xf numFmtId="0" fontId="16" fillId="12" borderId="0" xfId="11" applyNumberFormat="1" applyFont="1" applyFill="1" applyBorder="1" applyAlignment="1">
      <alignment horizontal="center" vertical="center"/>
    </xf>
    <xf numFmtId="0" fontId="16" fillId="0" borderId="0" xfId="3" applyFont="1" applyBorder="1" applyAlignment="1">
      <alignment vertical="center"/>
    </xf>
    <xf numFmtId="167" fontId="16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170" fontId="16" fillId="0" borderId="0" xfId="12" applyNumberFormat="1" applyFont="1" applyBorder="1" applyAlignment="1" applyProtection="1">
      <alignment horizontal="left"/>
    </xf>
    <xf numFmtId="0" fontId="13" fillId="0" borderId="0" xfId="3"/>
    <xf numFmtId="1" fontId="16" fillId="3" borderId="0" xfId="11" applyNumberFormat="1" applyFont="1" applyFill="1" applyBorder="1" applyAlignment="1" applyProtection="1">
      <alignment horizontal="center" vertical="center"/>
    </xf>
    <xf numFmtId="0" fontId="16" fillId="0" borderId="5" xfId="2" applyFont="1" applyBorder="1" applyAlignment="1">
      <alignment horizontal="center"/>
    </xf>
    <xf numFmtId="3" fontId="16" fillId="12" borderId="0" xfId="11" applyNumberFormat="1" applyFont="1" applyFill="1" applyBorder="1" applyAlignment="1">
      <alignment horizontal="center" vertical="center"/>
    </xf>
    <xf numFmtId="3" fontId="16" fillId="3" borderId="0" xfId="11" applyNumberFormat="1" applyFont="1" applyFill="1" applyBorder="1" applyAlignment="1" applyProtection="1">
      <alignment horizontal="center" vertical="center"/>
    </xf>
    <xf numFmtId="3" fontId="16" fillId="3" borderId="1" xfId="11" applyNumberFormat="1" applyFont="1" applyFill="1" applyBorder="1" applyAlignment="1" applyProtection="1">
      <alignment horizontal="center" vertical="center"/>
    </xf>
    <xf numFmtId="0" fontId="39" fillId="0" borderId="0" xfId="13" applyFont="1" applyAlignment="1">
      <alignment horizontal="left"/>
    </xf>
    <xf numFmtId="3" fontId="39" fillId="0" borderId="0" xfId="13" applyNumberFormat="1" applyFont="1" applyAlignment="1">
      <alignment horizontal="center"/>
    </xf>
    <xf numFmtId="165" fontId="39" fillId="0" borderId="0" xfId="13" applyNumberFormat="1" applyFont="1" applyAlignment="1">
      <alignment horizontal="center"/>
    </xf>
    <xf numFmtId="0" fontId="39" fillId="0" borderId="0" xfId="13" applyFont="1"/>
    <xf numFmtId="3" fontId="28" fillId="14" borderId="3" xfId="14" applyNumberFormat="1" applyFont="1" applyFill="1" applyBorder="1" applyAlignment="1">
      <alignment horizontal="center" vertical="center"/>
    </xf>
    <xf numFmtId="3" fontId="28" fillId="13" borderId="3" xfId="13" applyNumberFormat="1" applyFont="1" applyFill="1" applyBorder="1" applyAlignment="1">
      <alignment horizontal="center" vertical="center"/>
    </xf>
    <xf numFmtId="0" fontId="29" fillId="0" borderId="0" xfId="13" applyFont="1" applyBorder="1" applyAlignment="1">
      <alignment horizontal="left" vertical="center"/>
    </xf>
    <xf numFmtId="166" fontId="29" fillId="0" borderId="0" xfId="13" applyNumberFormat="1" applyFont="1" applyBorder="1" applyAlignment="1">
      <alignment vertical="center"/>
    </xf>
    <xf numFmtId="165" fontId="29" fillId="0" borderId="0" xfId="13" applyNumberFormat="1" applyFont="1" applyBorder="1" applyAlignment="1">
      <alignment horizontal="center" vertical="center"/>
    </xf>
    <xf numFmtId="0" fontId="28" fillId="15" borderId="0" xfId="13" applyFont="1" applyFill="1" applyBorder="1" applyAlignment="1">
      <alignment horizontal="left" vertical="center"/>
    </xf>
    <xf numFmtId="166" fontId="28" fillId="15" borderId="0" xfId="13" applyNumberFormat="1" applyFont="1" applyFill="1" applyBorder="1" applyAlignment="1">
      <alignment vertical="center"/>
    </xf>
    <xf numFmtId="165" fontId="28" fillId="15" borderId="0" xfId="13" applyNumberFormat="1" applyFont="1" applyFill="1" applyBorder="1" applyAlignment="1">
      <alignment horizontal="center" vertical="center"/>
    </xf>
    <xf numFmtId="0" fontId="29" fillId="0" borderId="0" xfId="13" applyFont="1" applyBorder="1" applyAlignment="1">
      <alignment horizontal="left" vertical="center" indent="2"/>
    </xf>
    <xf numFmtId="165" fontId="29" fillId="0" borderId="0" xfId="13" applyNumberFormat="1" applyFont="1" applyFill="1" applyBorder="1" applyAlignment="1">
      <alignment horizontal="center" vertical="center"/>
    </xf>
    <xf numFmtId="0" fontId="27" fillId="0" borderId="0" xfId="13" applyFont="1" applyFill="1" applyBorder="1" applyAlignment="1">
      <alignment horizontal="left" vertical="center" indent="2"/>
    </xf>
    <xf numFmtId="0" fontId="29" fillId="0" borderId="1" xfId="13" applyFont="1" applyBorder="1" applyAlignment="1">
      <alignment horizontal="left" vertical="center"/>
    </xf>
    <xf numFmtId="166" fontId="29" fillId="0" borderId="1" xfId="13" applyNumberFormat="1" applyFont="1" applyBorder="1" applyAlignment="1">
      <alignment vertical="center"/>
    </xf>
    <xf numFmtId="165" fontId="29" fillId="0" borderId="1" xfId="13" applyNumberFormat="1" applyFont="1" applyBorder="1" applyAlignment="1">
      <alignment horizontal="center" vertical="center"/>
    </xf>
    <xf numFmtId="0" fontId="29" fillId="0" borderId="0" xfId="13" applyFont="1"/>
    <xf numFmtId="3" fontId="29" fillId="0" borderId="0" xfId="13" applyNumberFormat="1" applyFont="1" applyAlignment="1">
      <alignment horizontal="center"/>
    </xf>
    <xf numFmtId="165" fontId="29" fillId="0" borderId="0" xfId="13" applyNumberFormat="1" applyFont="1" applyAlignment="1">
      <alignment horizontal="center"/>
    </xf>
    <xf numFmtId="0" fontId="29" fillId="0" borderId="0" xfId="13" applyFont="1" applyAlignment="1">
      <alignment horizontal="left" indent="6"/>
    </xf>
    <xf numFmtId="3" fontId="39" fillId="0" borderId="0" xfId="13" applyNumberFormat="1" applyFont="1" applyAlignment="1">
      <alignment horizontal="center"/>
    </xf>
    <xf numFmtId="3" fontId="28" fillId="13" borderId="3" xfId="14" applyNumberFormat="1" applyFont="1" applyFill="1" applyBorder="1" applyAlignment="1">
      <alignment horizontal="center" vertical="center"/>
    </xf>
    <xf numFmtId="0" fontId="29" fillId="0" borderId="0" xfId="13" applyFont="1" applyFill="1" applyBorder="1" applyAlignment="1">
      <alignment horizontal="left" vertical="center" indent="2"/>
    </xf>
    <xf numFmtId="0" fontId="29" fillId="0" borderId="19" xfId="13" applyFont="1" applyBorder="1" applyAlignment="1">
      <alignment horizontal="left" vertical="center"/>
    </xf>
    <xf numFmtId="166" fontId="29" fillId="0" borderId="19" xfId="13" applyNumberFormat="1" applyFont="1" applyBorder="1" applyAlignment="1">
      <alignment vertical="center"/>
    </xf>
    <xf numFmtId="165" fontId="29" fillId="0" borderId="19" xfId="13" applyNumberFormat="1" applyFont="1" applyBorder="1" applyAlignment="1">
      <alignment horizontal="center" vertical="center"/>
    </xf>
    <xf numFmtId="0" fontId="29" fillId="0" borderId="0" xfId="13" applyFont="1" applyAlignment="1">
      <alignment horizontal="left"/>
    </xf>
    <xf numFmtId="3" fontId="37" fillId="16" borderId="3" xfId="14" applyNumberFormat="1" applyFont="1" applyFill="1" applyBorder="1" applyAlignment="1">
      <alignment horizontal="center" vertical="center"/>
    </xf>
    <xf numFmtId="3" fontId="41" fillId="16" borderId="3" xfId="13" applyNumberFormat="1" applyFont="1" applyFill="1" applyBorder="1" applyAlignment="1">
      <alignment horizontal="center" vertical="center"/>
    </xf>
    <xf numFmtId="0" fontId="28" fillId="11" borderId="0" xfId="13" applyFont="1" applyFill="1" applyBorder="1" applyAlignment="1">
      <alignment horizontal="left" vertical="center"/>
    </xf>
    <xf numFmtId="166" fontId="28" fillId="11" borderId="0" xfId="13" applyNumberFormat="1" applyFont="1" applyFill="1" applyBorder="1" applyAlignment="1">
      <alignment vertical="center"/>
    </xf>
    <xf numFmtId="165" fontId="28" fillId="11" borderId="0" xfId="13" applyNumberFormat="1" applyFont="1" applyFill="1" applyBorder="1" applyAlignment="1">
      <alignment horizontal="center" vertical="center"/>
    </xf>
    <xf numFmtId="0" fontId="28" fillId="0" borderId="0" xfId="13" applyFont="1" applyFill="1" applyBorder="1" applyAlignment="1">
      <alignment horizontal="left" vertical="center"/>
    </xf>
    <xf numFmtId="166" fontId="28" fillId="0" borderId="0" xfId="13" applyNumberFormat="1" applyFont="1" applyFill="1" applyBorder="1" applyAlignment="1">
      <alignment vertical="center"/>
    </xf>
    <xf numFmtId="165" fontId="28" fillId="0" borderId="0" xfId="13" applyNumberFormat="1" applyFont="1" applyFill="1" applyBorder="1" applyAlignment="1">
      <alignment horizontal="center" vertical="center"/>
    </xf>
    <xf numFmtId="0" fontId="42" fillId="12" borderId="0" xfId="13" applyFont="1" applyFill="1" applyBorder="1" applyAlignment="1">
      <alignment horizontal="left" vertical="center" indent="3"/>
    </xf>
    <xf numFmtId="166" fontId="28" fillId="12" borderId="0" xfId="13" applyNumberFormat="1" applyFont="1" applyFill="1" applyBorder="1" applyAlignment="1">
      <alignment vertical="center"/>
    </xf>
    <xf numFmtId="165" fontId="28" fillId="12" borderId="0" xfId="13" applyNumberFormat="1" applyFont="1" applyFill="1" applyBorder="1" applyAlignment="1">
      <alignment horizontal="center" vertical="center"/>
    </xf>
    <xf numFmtId="0" fontId="29" fillId="0" borderId="0" xfId="13" applyFont="1" applyFill="1" applyBorder="1" applyAlignment="1">
      <alignment horizontal="left" vertical="center" indent="4"/>
    </xf>
    <xf numFmtId="0" fontId="27" fillId="0" borderId="0" xfId="13" applyFont="1" applyFill="1" applyBorder="1" applyAlignment="1">
      <alignment horizontal="left" vertical="center" indent="3"/>
    </xf>
    <xf numFmtId="0" fontId="28" fillId="12" borderId="0" xfId="13" applyFont="1" applyFill="1" applyAlignment="1">
      <alignment horizontal="left" indent="2"/>
    </xf>
    <xf numFmtId="0" fontId="29" fillId="0" borderId="1" xfId="13" applyFont="1" applyBorder="1" applyAlignment="1">
      <alignment horizontal="left"/>
    </xf>
    <xf numFmtId="3" fontId="29" fillId="0" borderId="1" xfId="13" applyNumberFormat="1" applyFont="1" applyBorder="1" applyAlignment="1">
      <alignment horizontal="center"/>
    </xf>
    <xf numFmtId="165" fontId="29" fillId="0" borderId="1" xfId="13" applyNumberFormat="1" applyFont="1" applyBorder="1" applyAlignment="1">
      <alignment horizontal="center"/>
    </xf>
    <xf numFmtId="3" fontId="37" fillId="17" borderId="3" xfId="14" applyNumberFormat="1" applyFont="1" applyFill="1" applyBorder="1" applyAlignment="1">
      <alignment horizontal="center" vertical="center"/>
    </xf>
    <xf numFmtId="0" fontId="39" fillId="0" borderId="5" xfId="13" applyFont="1" applyBorder="1" applyAlignment="1">
      <alignment horizontal="left"/>
    </xf>
    <xf numFmtId="3" fontId="39" fillId="0" borderId="5" xfId="13" applyNumberFormat="1" applyFont="1" applyBorder="1" applyAlignment="1">
      <alignment horizontal="center"/>
    </xf>
    <xf numFmtId="165" fontId="39" fillId="0" borderId="5" xfId="13" applyNumberFormat="1" applyFont="1" applyBorder="1" applyAlignment="1">
      <alignment horizontal="center"/>
    </xf>
    <xf numFmtId="0" fontId="28" fillId="10" borderId="0" xfId="13" applyFont="1" applyFill="1" applyBorder="1" applyAlignment="1">
      <alignment horizontal="left" vertical="center"/>
    </xf>
    <xf numFmtId="166" fontId="28" fillId="10" borderId="0" xfId="13" applyNumberFormat="1" applyFont="1" applyFill="1" applyBorder="1" applyAlignment="1">
      <alignment vertical="center"/>
    </xf>
    <xf numFmtId="165" fontId="28" fillId="10" borderId="0" xfId="13" applyNumberFormat="1" applyFont="1" applyFill="1" applyBorder="1" applyAlignment="1">
      <alignment horizontal="center" vertical="center"/>
    </xf>
    <xf numFmtId="0" fontId="28" fillId="0" borderId="0" xfId="13" applyFont="1" applyFill="1" applyBorder="1" applyAlignment="1">
      <alignment horizontal="left"/>
    </xf>
    <xf numFmtId="0" fontId="1" fillId="0" borderId="0" xfId="13" applyFont="1" applyFill="1" applyBorder="1" applyAlignment="1">
      <alignment horizontal="left" vertical="center" wrapText="1" indent="2"/>
    </xf>
    <xf numFmtId="166" fontId="29" fillId="0" borderId="0" xfId="13" applyNumberFormat="1" applyFont="1" applyFill="1" applyBorder="1" applyAlignment="1">
      <alignment vertical="center"/>
    </xf>
    <xf numFmtId="0" fontId="0" fillId="0" borderId="0" xfId="13" applyFont="1" applyFill="1" applyBorder="1" applyAlignment="1">
      <alignment horizontal="left" vertical="center" wrapText="1" indent="2"/>
    </xf>
    <xf numFmtId="0" fontId="1" fillId="0" borderId="0" xfId="13" applyFont="1" applyBorder="1" applyAlignment="1">
      <alignment horizontal="left" vertical="center" wrapText="1" indent="2"/>
    </xf>
    <xf numFmtId="0" fontId="1" fillId="0" borderId="1" xfId="13" applyFont="1" applyBorder="1" applyAlignment="1">
      <alignment horizontal="left" vertical="center" wrapText="1" indent="2"/>
    </xf>
    <xf numFmtId="166" fontId="29" fillId="0" borderId="1" xfId="13" applyNumberFormat="1" applyFont="1" applyFill="1" applyBorder="1" applyAlignment="1">
      <alignment vertical="center"/>
    </xf>
    <xf numFmtId="165" fontId="29" fillId="0" borderId="1" xfId="13" applyNumberFormat="1" applyFont="1" applyFill="1" applyBorder="1" applyAlignment="1">
      <alignment horizontal="center" vertical="center"/>
    </xf>
    <xf numFmtId="3" fontId="39" fillId="0" borderId="0" xfId="13" applyNumberFormat="1" applyFont="1" applyAlignment="1">
      <alignment horizontal="center"/>
    </xf>
    <xf numFmtId="3" fontId="28" fillId="0" borderId="0" xfId="13" applyNumberFormat="1" applyFont="1" applyBorder="1" applyAlignment="1">
      <alignment horizontal="center"/>
    </xf>
    <xf numFmtId="0" fontId="37" fillId="16" borderId="2" xfId="13" applyFont="1" applyFill="1" applyBorder="1" applyAlignment="1">
      <alignment horizontal="center" vertical="center" wrapText="1"/>
    </xf>
    <xf numFmtId="0" fontId="37" fillId="16" borderId="4" xfId="13" applyFont="1" applyFill="1" applyBorder="1" applyAlignment="1">
      <alignment horizontal="center" vertical="center" wrapText="1"/>
    </xf>
    <xf numFmtId="0" fontId="37" fillId="17" borderId="3" xfId="14" applyFont="1" applyFill="1" applyBorder="1" applyAlignment="1">
      <alignment horizontal="center" vertical="center" wrapText="1"/>
    </xf>
    <xf numFmtId="0" fontId="37" fillId="17" borderId="6" xfId="14" applyFont="1" applyFill="1" applyBorder="1" applyAlignment="1">
      <alignment horizontal="center" vertical="center" wrapText="1"/>
    </xf>
    <xf numFmtId="0" fontId="37" fillId="17" borderId="7" xfId="14" applyFont="1" applyFill="1" applyBorder="1" applyAlignment="1">
      <alignment horizontal="center" vertical="center" wrapText="1"/>
    </xf>
    <xf numFmtId="0" fontId="37" fillId="17" borderId="8" xfId="14" applyFont="1" applyFill="1" applyBorder="1" applyAlignment="1">
      <alignment horizontal="center" vertical="center" wrapText="1"/>
    </xf>
    <xf numFmtId="0" fontId="37" fillId="17" borderId="3" xfId="14" applyFont="1" applyFill="1" applyBorder="1" applyAlignment="1">
      <alignment horizontal="center" vertical="center"/>
    </xf>
    <xf numFmtId="3" fontId="40" fillId="0" borderId="0" xfId="13" applyNumberFormat="1" applyFont="1" applyBorder="1" applyAlignment="1">
      <alignment horizontal="center"/>
    </xf>
    <xf numFmtId="0" fontId="37" fillId="16" borderId="3" xfId="14" applyFont="1" applyFill="1" applyBorder="1" applyAlignment="1">
      <alignment horizontal="center" vertical="center" wrapText="1"/>
    </xf>
    <xf numFmtId="0" fontId="37" fillId="16" borderId="6" xfId="14" applyFont="1" applyFill="1" applyBorder="1" applyAlignment="1">
      <alignment horizontal="center" vertical="center" wrapText="1"/>
    </xf>
    <xf numFmtId="0" fontId="37" fillId="16" borderId="7" xfId="14" applyFont="1" applyFill="1" applyBorder="1" applyAlignment="1">
      <alignment horizontal="center" vertical="center" wrapText="1"/>
    </xf>
    <xf numFmtId="0" fontId="37" fillId="16" borderId="8" xfId="14" applyFont="1" applyFill="1" applyBorder="1" applyAlignment="1">
      <alignment horizontal="center" vertical="center" wrapText="1"/>
    </xf>
    <xf numFmtId="0" fontId="37" fillId="16" borderId="3" xfId="14" applyFont="1" applyFill="1" applyBorder="1" applyAlignment="1">
      <alignment horizontal="center" vertical="center"/>
    </xf>
    <xf numFmtId="0" fontId="28" fillId="13" borderId="2" xfId="13" applyFont="1" applyFill="1" applyBorder="1" applyAlignment="1">
      <alignment horizontal="center" vertical="center" wrapText="1"/>
    </xf>
    <xf numFmtId="0" fontId="28" fillId="13" borderId="4" xfId="13" applyFont="1" applyFill="1" applyBorder="1" applyAlignment="1">
      <alignment horizontal="center" vertical="center" wrapText="1"/>
    </xf>
    <xf numFmtId="0" fontId="28" fillId="13" borderId="3" xfId="14" applyFont="1" applyFill="1" applyBorder="1" applyAlignment="1">
      <alignment horizontal="center" vertical="center" wrapText="1"/>
    </xf>
    <xf numFmtId="0" fontId="28" fillId="13" borderId="6" xfId="14" applyFont="1" applyFill="1" applyBorder="1" applyAlignment="1">
      <alignment horizontal="center" vertical="center" wrapText="1"/>
    </xf>
    <xf numFmtId="0" fontId="28" fillId="13" borderId="7" xfId="14" applyFont="1" applyFill="1" applyBorder="1" applyAlignment="1">
      <alignment horizontal="center" vertical="center" wrapText="1"/>
    </xf>
    <xf numFmtId="0" fontId="28" fillId="13" borderId="8" xfId="14" applyFont="1" applyFill="1" applyBorder="1" applyAlignment="1">
      <alignment horizontal="center" vertical="center" wrapText="1"/>
    </xf>
    <xf numFmtId="0" fontId="28" fillId="13" borderId="3" xfId="14" applyFont="1" applyFill="1" applyBorder="1" applyAlignment="1">
      <alignment horizontal="center" vertical="center"/>
    </xf>
    <xf numFmtId="0" fontId="28" fillId="14" borderId="3" xfId="14" applyFont="1" applyFill="1" applyBorder="1" applyAlignment="1">
      <alignment horizontal="center" vertical="center" wrapText="1"/>
    </xf>
    <xf numFmtId="0" fontId="28" fillId="14" borderId="6" xfId="14" applyFont="1" applyFill="1" applyBorder="1" applyAlignment="1">
      <alignment horizontal="center" vertical="center" wrapText="1"/>
    </xf>
    <xf numFmtId="0" fontId="28" fillId="14" borderId="7" xfId="14" applyFont="1" applyFill="1" applyBorder="1" applyAlignment="1">
      <alignment horizontal="center" vertical="center" wrapText="1"/>
    </xf>
    <xf numFmtId="0" fontId="28" fillId="14" borderId="8" xfId="14" applyFont="1" applyFill="1" applyBorder="1" applyAlignment="1">
      <alignment horizontal="center" vertical="center" wrapText="1"/>
    </xf>
    <xf numFmtId="0" fontId="28" fillId="14" borderId="3" xfId="14" applyFont="1" applyFill="1" applyBorder="1" applyAlignment="1">
      <alignment horizontal="center" vertical="center"/>
    </xf>
    <xf numFmtId="0" fontId="14" fillId="0" borderId="0" xfId="3" applyFont="1" applyAlignment="1">
      <alignment horizontal="center"/>
    </xf>
    <xf numFmtId="0" fontId="38" fillId="0" borderId="0" xfId="2" applyFont="1" applyAlignment="1">
      <alignment horizontal="center"/>
    </xf>
    <xf numFmtId="0" fontId="2" fillId="6" borderId="29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 wrapText="1"/>
    </xf>
    <xf numFmtId="0" fontId="2" fillId="8" borderId="26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0" fontId="31" fillId="6" borderId="25" xfId="0" applyFont="1" applyFill="1" applyBorder="1" applyAlignment="1">
      <alignment horizontal="center" vertical="center" wrapText="1"/>
    </xf>
    <xf numFmtId="0" fontId="31" fillId="6" borderId="26" xfId="0" applyFont="1" applyFill="1" applyBorder="1" applyAlignment="1">
      <alignment horizontal="center" vertical="center" wrapText="1"/>
    </xf>
    <xf numFmtId="0" fontId="31" fillId="6" borderId="27" xfId="0" applyFont="1" applyFill="1" applyBorder="1" applyAlignment="1">
      <alignment horizontal="center" vertical="center" wrapText="1"/>
    </xf>
    <xf numFmtId="0" fontId="31" fillId="6" borderId="25" xfId="0" applyFont="1" applyFill="1" applyBorder="1" applyAlignment="1">
      <alignment horizontal="center" vertical="center"/>
    </xf>
    <xf numFmtId="0" fontId="31" fillId="6" borderId="26" xfId="0" applyFont="1" applyFill="1" applyBorder="1" applyAlignment="1">
      <alignment horizontal="center" vertical="center"/>
    </xf>
    <xf numFmtId="0" fontId="31" fillId="6" borderId="21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8" fillId="3" borderId="3" xfId="3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4" fillId="0" borderId="2" xfId="5" applyFont="1" applyFill="1" applyBorder="1" applyAlignment="1">
      <alignment horizontal="center" vertical="center" wrapText="1"/>
    </xf>
    <xf numFmtId="0" fontId="24" fillId="0" borderId="4" xfId="5" applyFont="1" applyFill="1" applyBorder="1" applyAlignment="1">
      <alignment horizontal="center" vertical="center" wrapText="1"/>
    </xf>
    <xf numFmtId="0" fontId="24" fillId="0" borderId="3" xfId="5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top" wrapText="1"/>
    </xf>
    <xf numFmtId="0" fontId="21" fillId="2" borderId="3" xfId="6" applyFont="1" applyFill="1" applyBorder="1" applyAlignment="1">
      <alignment horizontal="center" vertical="center"/>
    </xf>
    <xf numFmtId="0" fontId="8" fillId="0" borderId="18" xfId="6" applyFont="1" applyFill="1" applyBorder="1" applyAlignment="1">
      <alignment horizontal="left" vertical="center" wrapText="1"/>
    </xf>
    <xf numFmtId="0" fontId="8" fillId="0" borderId="0" xfId="6" applyFont="1" applyFill="1" applyBorder="1" applyAlignment="1">
      <alignment horizontal="left" vertical="center" wrapText="1"/>
    </xf>
    <xf numFmtId="0" fontId="5" fillId="2" borderId="3" xfId="6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5" fillId="2" borderId="16" xfId="6" applyFont="1" applyFill="1" applyBorder="1" applyAlignment="1">
      <alignment horizontal="center" vertical="center" wrapText="1"/>
    </xf>
    <xf numFmtId="0" fontId="5" fillId="2" borderId="17" xfId="6" applyFont="1" applyFill="1" applyBorder="1" applyAlignment="1">
      <alignment horizontal="center" vertical="center" wrapText="1"/>
    </xf>
    <xf numFmtId="0" fontId="5" fillId="2" borderId="4" xfId="6" applyFont="1" applyFill="1" applyBorder="1" applyAlignment="1">
      <alignment horizontal="center" vertical="center"/>
    </xf>
    <xf numFmtId="0" fontId="5" fillId="2" borderId="3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 vertical="center"/>
    </xf>
  </cellXfs>
  <cellStyles count="15">
    <cellStyle name="Comma" xfId="1" builtinId="3"/>
    <cellStyle name="Excel Built-in Excel Built-in Excel Built-in Excel Built-in Excel Built-in Excel Built-in Excel Built-in Excel Built-in Excel Built-in Excel Built-in Normal 10" xfId="6" xr:uid="{00000000-0005-0000-0000-000000000000}"/>
    <cellStyle name="Millares_Eiciencia terminal " xfId="10" xr:uid="{00000000-0005-0000-0000-000002000000}"/>
    <cellStyle name="Millares_Reprobación" xfId="9" xr:uid="{00000000-0005-0000-0000-000003000000}"/>
    <cellStyle name="Normal" xfId="0" builtinId="0"/>
    <cellStyle name="Normal 10" xfId="4" xr:uid="{00000000-0005-0000-0000-000005000000}"/>
    <cellStyle name="Normal 2" xfId="11" xr:uid="{00000000-0005-0000-0000-000006000000}"/>
    <cellStyle name="Normal 2 2" xfId="13" xr:uid="{00000000-0005-0000-0000-000007000000}"/>
    <cellStyle name="Normal 2 2 2" xfId="5" xr:uid="{00000000-0005-0000-0000-000008000000}"/>
    <cellStyle name="Normal 3" xfId="14" xr:uid="{00000000-0005-0000-0000-000009000000}"/>
    <cellStyle name="Normal_Abso9899" xfId="3" xr:uid="{00000000-0005-0000-0000-00000A000000}"/>
    <cellStyle name="Normal_Atencion99" xfId="2" xr:uid="{00000000-0005-0000-0000-00000B000000}"/>
    <cellStyle name="Normal_Hoja1 3" xfId="7" xr:uid="{00000000-0005-0000-0000-00000C000000}"/>
    <cellStyle name="Normal_Hoja1_1" xfId="8" xr:uid="{00000000-0005-0000-0000-00000D000000}"/>
    <cellStyle name="Normal_Modasos02" xfId="1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025371828521434E-2"/>
          <c:y val="0.1388888888888889"/>
          <c:w val="0.90286351706036749"/>
          <c:h val="0.73577136191309422"/>
        </c:manualLayout>
      </c:layout>
      <c:lineChart>
        <c:grouping val="standard"/>
        <c:varyColors val="0"/>
        <c:ser>
          <c:idx val="0"/>
          <c:order val="0"/>
          <c:tx>
            <c:v>Educación Básica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B9C0-431A-A203-0BF5FA0D9CFE}"/>
                </c:ext>
              </c:extLst>
            </c:dLbl>
            <c:dLbl>
              <c:idx val="4"/>
              <c:layout>
                <c:manualLayout>
                  <c:x val="-2.3729221347331686E-2"/>
                  <c:y val="-2.542833187518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C0-431A-A203-0BF5FA0D9C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DocIngreso!$K$4:$K$8</c:f>
              <c:strCache>
                <c:ptCount val="5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  <c:pt idx="4">
                  <c:v>2018-2019</c:v>
                </c:pt>
              </c:strCache>
            </c:strRef>
          </c:cat>
          <c:val>
            <c:numRef>
              <c:f>DocIngreso!$N$4:$N$8</c:f>
              <c:numCache>
                <c:formatCode>#,##0.0</c:formatCode>
                <c:ptCount val="5"/>
                <c:pt idx="0" formatCode="General">
                  <c:v>19.399999999999999</c:v>
                </c:pt>
                <c:pt idx="1">
                  <c:v>24.5</c:v>
                </c:pt>
                <c:pt idx="2">
                  <c:v>31.8</c:v>
                </c:pt>
                <c:pt idx="3">
                  <c:v>35.200000000000003</c:v>
                </c:pt>
                <c:pt idx="4" formatCode="General">
                  <c:v>35.9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C0-431A-A203-0BF5FA0D9CFE}"/>
            </c:ext>
          </c:extLst>
        </c:ser>
        <c:ser>
          <c:idx val="1"/>
          <c:order val="1"/>
          <c:tx>
            <c:v>Educación Media Superior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2.650699912510936E-2"/>
                  <c:y val="2.5497594050743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C0-431A-A203-0BF5FA0D9CFE}"/>
                </c:ext>
              </c:extLst>
            </c:dLbl>
            <c:dLbl>
              <c:idx val="2"/>
              <c:layout>
                <c:manualLayout>
                  <c:x val="-2.9284776902887139E-2"/>
                  <c:y val="5.3275371828521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C0-431A-A203-0BF5FA0D9CFE}"/>
                </c:ext>
              </c:extLst>
            </c:dLbl>
            <c:dLbl>
              <c:idx val="3"/>
              <c:layout>
                <c:manualLayout>
                  <c:x val="-4.5951443569553808E-2"/>
                  <c:y val="5.3275371828521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C0-431A-A203-0BF5FA0D9CFE}"/>
                </c:ext>
              </c:extLst>
            </c:dLbl>
            <c:dLbl>
              <c:idx val="4"/>
              <c:layout>
                <c:manualLayout>
                  <c:x val="-1.2618110236220574E-2"/>
                  <c:y val="2.5497594050743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C0-431A-A203-0BF5FA0D9C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DocIngreso!$K$4:$K$8</c:f>
              <c:strCache>
                <c:ptCount val="5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  <c:pt idx="4">
                  <c:v>2018-2019</c:v>
                </c:pt>
              </c:strCache>
            </c:strRef>
          </c:cat>
          <c:val>
            <c:numRef>
              <c:f>DocIngreso!$Q$4:$Q$8</c:f>
              <c:numCache>
                <c:formatCode>General</c:formatCode>
                <c:ptCount val="5"/>
                <c:pt idx="0">
                  <c:v>24.2</c:v>
                </c:pt>
                <c:pt idx="1">
                  <c:v>17.3</c:v>
                </c:pt>
                <c:pt idx="2">
                  <c:v>26.5</c:v>
                </c:pt>
                <c:pt idx="3">
                  <c:v>28.4</c:v>
                </c:pt>
                <c:pt idx="4">
                  <c:v>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9C0-431A-A203-0BF5FA0D9CF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0154112"/>
        <c:axId val="90155648"/>
      </c:lineChart>
      <c:catAx>
        <c:axId val="9015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155648"/>
        <c:crosses val="autoZero"/>
        <c:auto val="1"/>
        <c:lblAlgn val="ctr"/>
        <c:lblOffset val="100"/>
        <c:noMultiLvlLbl val="0"/>
      </c:catAx>
      <c:valAx>
        <c:axId val="9015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154112"/>
        <c:crosses val="autoZero"/>
        <c:crossBetween val="between"/>
      </c:valAx>
      <c:spPr>
        <a:noFill/>
        <a:ln w="15875">
          <a:solidFill>
            <a:schemeClr val="tx2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5984426946631675"/>
          <c:y val="3.7615193934091573E-2"/>
          <c:w val="0.6869527559055118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Educación</a:t>
            </a:r>
            <a:r>
              <a:rPr lang="es-MX" baseline="0"/>
              <a:t> Básica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'Desempeño p permanencia'!$C$3</c:f>
              <c:strCache>
                <c:ptCount val="1"/>
                <c:pt idx="0">
                  <c:v>Insuficiente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'Desempeño p permanencia'!$A$4:$A$6</c:f>
              <c:strCache>
                <c:ptCount val="3"/>
                <c:pt idx="0">
                  <c:v>2014 - 2015</c:v>
                </c:pt>
                <c:pt idx="1">
                  <c:v>2015-2016</c:v>
                </c:pt>
                <c:pt idx="2">
                  <c:v>2016-2017</c:v>
                </c:pt>
              </c:strCache>
            </c:strRef>
          </c:cat>
          <c:val>
            <c:numRef>
              <c:f>'Desempeño p permanencia'!$C$4:$C$6</c:f>
              <c:numCache>
                <c:formatCode>General</c:formatCode>
                <c:ptCount val="3"/>
                <c:pt idx="0">
                  <c:v>412</c:v>
                </c:pt>
                <c:pt idx="1">
                  <c:v>170</c:v>
                </c:pt>
                <c:pt idx="2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1C-4873-9323-19E61D46165E}"/>
            </c:ext>
          </c:extLst>
        </c:ser>
        <c:ser>
          <c:idx val="1"/>
          <c:order val="1"/>
          <c:tx>
            <c:strRef>
              <c:f>'Desempeño p permanencia'!$D$3</c:f>
              <c:strCache>
                <c:ptCount val="1"/>
                <c:pt idx="0">
                  <c:v>Suficiente</c:v>
                </c:pt>
              </c:strCache>
            </c:strRef>
          </c:tx>
          <c:spPr>
            <a:solidFill>
              <a:srgbClr val="80008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'Desempeño p permanencia'!$A$4:$A$6</c:f>
              <c:strCache>
                <c:ptCount val="3"/>
                <c:pt idx="0">
                  <c:v>2014 - 2015</c:v>
                </c:pt>
                <c:pt idx="1">
                  <c:v>2015-2016</c:v>
                </c:pt>
                <c:pt idx="2">
                  <c:v>2016-2017</c:v>
                </c:pt>
              </c:strCache>
            </c:strRef>
          </c:cat>
          <c:val>
            <c:numRef>
              <c:f>'Desempeño p permanencia'!$D$4:$D$6</c:f>
              <c:numCache>
                <c:formatCode>General</c:formatCode>
                <c:ptCount val="3"/>
                <c:pt idx="0" formatCode="#,##0">
                  <c:v>1155</c:v>
                </c:pt>
                <c:pt idx="1">
                  <c:v>445</c:v>
                </c:pt>
                <c:pt idx="2">
                  <c:v>1186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1C-4873-9323-19E61D46165E}"/>
            </c:ext>
          </c:extLst>
        </c:ser>
        <c:ser>
          <c:idx val="2"/>
          <c:order val="2"/>
          <c:tx>
            <c:strRef>
              <c:f>'Desempeño p permanencia'!$E$3</c:f>
              <c:strCache>
                <c:ptCount val="1"/>
                <c:pt idx="0">
                  <c:v>Bueno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'Desempeño p permanencia'!$A$4:$A$6</c:f>
              <c:strCache>
                <c:ptCount val="3"/>
                <c:pt idx="0">
                  <c:v>2014 - 2015</c:v>
                </c:pt>
                <c:pt idx="1">
                  <c:v>2015-2016</c:v>
                </c:pt>
                <c:pt idx="2">
                  <c:v>2016-2017</c:v>
                </c:pt>
              </c:strCache>
            </c:strRef>
          </c:cat>
          <c:val>
            <c:numRef>
              <c:f>'Desempeño p permanencia'!$E$4:$E$6</c:f>
              <c:numCache>
                <c:formatCode>General</c:formatCode>
                <c:ptCount val="3"/>
                <c:pt idx="0">
                  <c:v>797</c:v>
                </c:pt>
                <c:pt idx="1">
                  <c:v>307</c:v>
                </c:pt>
                <c:pt idx="2">
                  <c:v>1305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1C-4873-9323-19E61D46165E}"/>
            </c:ext>
          </c:extLst>
        </c:ser>
        <c:ser>
          <c:idx val="3"/>
          <c:order val="3"/>
          <c:tx>
            <c:strRef>
              <c:f>'Desempeño p permanencia'!$F$3</c:f>
              <c:strCache>
                <c:ptCount val="1"/>
                <c:pt idx="0">
                  <c:v>Destacado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'Desempeño p permanencia'!$A$4:$A$6</c:f>
              <c:strCache>
                <c:ptCount val="3"/>
                <c:pt idx="0">
                  <c:v>2014 - 2015</c:v>
                </c:pt>
                <c:pt idx="1">
                  <c:v>2015-2016</c:v>
                </c:pt>
                <c:pt idx="2">
                  <c:v>2016-2017</c:v>
                </c:pt>
              </c:strCache>
            </c:strRef>
          </c:cat>
          <c:val>
            <c:numRef>
              <c:f>'Desempeño p permanencia'!$F$4:$F$6</c:f>
              <c:numCache>
                <c:formatCode>General</c:formatCode>
                <c:ptCount val="3"/>
                <c:pt idx="0">
                  <c:v>115</c:v>
                </c:pt>
                <c:pt idx="1">
                  <c:v>48</c:v>
                </c:pt>
                <c:pt idx="2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1C-4873-9323-19E61D46165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8822528"/>
        <c:axId val="88824064"/>
      </c:barChart>
      <c:catAx>
        <c:axId val="8882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824064"/>
        <c:crosses val="autoZero"/>
        <c:auto val="1"/>
        <c:lblAlgn val="ctr"/>
        <c:lblOffset val="100"/>
        <c:noMultiLvlLbl val="0"/>
      </c:catAx>
      <c:valAx>
        <c:axId val="8882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822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103127734033242"/>
          <c:y val="0.89409667541557303"/>
          <c:w val="0.64071522309711282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Educación Media Superior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'Desempeño p permanencia'!$H$3</c:f>
              <c:strCache>
                <c:ptCount val="1"/>
                <c:pt idx="0">
                  <c:v>Insuficiente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'Desempeño p permanencia'!$A$4:$A$6</c:f>
              <c:strCache>
                <c:ptCount val="3"/>
                <c:pt idx="0">
                  <c:v>2014 - 2015</c:v>
                </c:pt>
                <c:pt idx="1">
                  <c:v>2015-2016</c:v>
                </c:pt>
                <c:pt idx="2">
                  <c:v>2016-2017</c:v>
                </c:pt>
              </c:strCache>
            </c:strRef>
          </c:cat>
          <c:val>
            <c:numRef>
              <c:f>'Desempeño p permanencia'!$H$4:$H$6</c:f>
              <c:numCache>
                <c:formatCode>General</c:formatCode>
                <c:ptCount val="3"/>
                <c:pt idx="0">
                  <c:v>245</c:v>
                </c:pt>
                <c:pt idx="1">
                  <c:v>27</c:v>
                </c:pt>
                <c:pt idx="2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2-400A-A3A4-0AFF5EE67D8C}"/>
            </c:ext>
          </c:extLst>
        </c:ser>
        <c:ser>
          <c:idx val="1"/>
          <c:order val="1"/>
          <c:tx>
            <c:strRef>
              <c:f>'Desempeño p permanencia'!$I$3</c:f>
              <c:strCache>
                <c:ptCount val="1"/>
                <c:pt idx="0">
                  <c:v>Suficiente</c:v>
                </c:pt>
              </c:strCache>
            </c:strRef>
          </c:tx>
          <c:spPr>
            <a:solidFill>
              <a:srgbClr val="80008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'Desempeño p permanencia'!$A$4:$A$6</c:f>
              <c:strCache>
                <c:ptCount val="3"/>
                <c:pt idx="0">
                  <c:v>2014 - 2015</c:v>
                </c:pt>
                <c:pt idx="1">
                  <c:v>2015-2016</c:v>
                </c:pt>
                <c:pt idx="2">
                  <c:v>2016-2017</c:v>
                </c:pt>
              </c:strCache>
            </c:strRef>
          </c:cat>
          <c:val>
            <c:numRef>
              <c:f>'Desempeño p permanencia'!$I$4:$I$6</c:f>
              <c:numCache>
                <c:formatCode>General</c:formatCode>
                <c:ptCount val="3"/>
                <c:pt idx="0">
                  <c:v>338</c:v>
                </c:pt>
                <c:pt idx="1">
                  <c:v>75</c:v>
                </c:pt>
                <c:pt idx="2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F2-400A-A3A4-0AFF5EE67D8C}"/>
            </c:ext>
          </c:extLst>
        </c:ser>
        <c:ser>
          <c:idx val="2"/>
          <c:order val="2"/>
          <c:tx>
            <c:strRef>
              <c:f>'Desempeño p permanencia'!$J$3</c:f>
              <c:strCache>
                <c:ptCount val="1"/>
                <c:pt idx="0">
                  <c:v>Bueno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'Desempeño p permanencia'!$A$4:$A$6</c:f>
              <c:strCache>
                <c:ptCount val="3"/>
                <c:pt idx="0">
                  <c:v>2014 - 2015</c:v>
                </c:pt>
                <c:pt idx="1">
                  <c:v>2015-2016</c:v>
                </c:pt>
                <c:pt idx="2">
                  <c:v>2016-2017</c:v>
                </c:pt>
              </c:strCache>
            </c:strRef>
          </c:cat>
          <c:val>
            <c:numRef>
              <c:f>'Desempeño p permanencia'!$J$4:$J$6</c:f>
              <c:numCache>
                <c:formatCode>General</c:formatCode>
                <c:ptCount val="3"/>
                <c:pt idx="0">
                  <c:v>238</c:v>
                </c:pt>
                <c:pt idx="1">
                  <c:v>82</c:v>
                </c:pt>
                <c:pt idx="2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F2-400A-A3A4-0AFF5EE67D8C}"/>
            </c:ext>
          </c:extLst>
        </c:ser>
        <c:ser>
          <c:idx val="3"/>
          <c:order val="3"/>
          <c:tx>
            <c:strRef>
              <c:f>'Desempeño p permanencia'!$K$3</c:f>
              <c:strCache>
                <c:ptCount val="1"/>
                <c:pt idx="0">
                  <c:v>Destacado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'Desempeño p permanencia'!$A$4:$A$6</c:f>
              <c:strCache>
                <c:ptCount val="3"/>
                <c:pt idx="0">
                  <c:v>2014 - 2015</c:v>
                </c:pt>
                <c:pt idx="1">
                  <c:v>2015-2016</c:v>
                </c:pt>
                <c:pt idx="2">
                  <c:v>2016-2017</c:v>
                </c:pt>
              </c:strCache>
            </c:strRef>
          </c:cat>
          <c:val>
            <c:numRef>
              <c:f>'Desempeño p permanencia'!$K$4:$K$6</c:f>
              <c:numCache>
                <c:formatCode>General</c:formatCode>
                <c:ptCount val="3"/>
                <c:pt idx="0">
                  <c:v>16</c:v>
                </c:pt>
                <c:pt idx="1">
                  <c:v>9</c:v>
                </c:pt>
                <c:pt idx="2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F2-400A-A3A4-0AFF5EE67D8C}"/>
            </c:ext>
          </c:extLst>
        </c:ser>
        <c:ser>
          <c:idx val="4"/>
          <c:order val="4"/>
          <c:tx>
            <c:strRef>
              <c:f>'Desempeño p permanencia'!$L$3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70370370370370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F2-400A-A3A4-0AFF5EE67D8C}"/>
                </c:ext>
              </c:extLst>
            </c:dLbl>
            <c:dLbl>
              <c:idx val="1"/>
              <c:layout>
                <c:manualLayout>
                  <c:x val="-1.0185067526415994E-16"/>
                  <c:y val="-2.77777777777778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F2-400A-A3A4-0AFF5EE67D8C}"/>
                </c:ext>
              </c:extLst>
            </c:dLbl>
            <c:dLbl>
              <c:idx val="2"/>
              <c:layout>
                <c:manualLayout>
                  <c:x val="0"/>
                  <c:y val="-2.77777777777777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F2-400A-A3A4-0AFF5EE67D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'Desempeño p permanencia'!$A$4:$A$6</c:f>
              <c:strCache>
                <c:ptCount val="3"/>
                <c:pt idx="0">
                  <c:v>2014 - 2015</c:v>
                </c:pt>
                <c:pt idx="1">
                  <c:v>2015-2016</c:v>
                </c:pt>
                <c:pt idx="2">
                  <c:v>2016-2017</c:v>
                </c:pt>
              </c:strCache>
            </c:strRef>
          </c:cat>
          <c:val>
            <c:numRef>
              <c:f>'Desempeño p permanencia'!$L$4:$L$6</c:f>
              <c:numCache>
                <c:formatCode>General</c:formatCode>
                <c:ptCount val="3"/>
                <c:pt idx="0">
                  <c:v>6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CF2-400A-A3A4-0AFF5EE67D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7448192"/>
        <c:axId val="87474560"/>
      </c:barChart>
      <c:catAx>
        <c:axId val="874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74560"/>
        <c:crosses val="autoZero"/>
        <c:auto val="1"/>
        <c:lblAlgn val="ctr"/>
        <c:lblOffset val="100"/>
        <c:noMultiLvlLbl val="0"/>
      </c:catAx>
      <c:valAx>
        <c:axId val="8747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21</xdr:row>
      <xdr:rowOff>83820</xdr:rowOff>
    </xdr:from>
    <xdr:to>
      <xdr:col>9</xdr:col>
      <xdr:colOff>624840</xdr:colOff>
      <xdr:row>25</xdr:row>
      <xdr:rowOff>68580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2860" y="4655820"/>
          <a:ext cx="8317230" cy="622935"/>
        </a:xfrm>
        <a:prstGeom prst="roundRect">
          <a:avLst/>
        </a:prstGeom>
        <a:solidFill>
          <a:srgbClr val="66142A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10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COBERTURA EN</a:t>
          </a:r>
          <a:r>
            <a:rPr lang="es-MX" sz="10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EDUCACIÓN SECUNDARIA SEGÚN GÉNERO</a:t>
          </a:r>
        </a:p>
        <a:p>
          <a:pPr algn="ctr"/>
          <a:r>
            <a:rPr lang="es-MX" sz="10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POR SERVICIO</a:t>
          </a:r>
        </a:p>
        <a:p>
          <a:pPr algn="ctr"/>
          <a:r>
            <a:rPr lang="es-MX" sz="1000" i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CICLO ESCOLAR 2018-2019</a:t>
          </a:r>
          <a:endParaRPr lang="es-MX" sz="1000" i="1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15240</xdr:colOff>
      <xdr:row>41</xdr:row>
      <xdr:rowOff>91440</xdr:rowOff>
    </xdr:from>
    <xdr:to>
      <xdr:col>9</xdr:col>
      <xdr:colOff>617220</xdr:colOff>
      <xdr:row>45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" y="9444990"/>
          <a:ext cx="8317230" cy="727710"/>
        </a:xfrm>
        <a:prstGeom prst="roundRect">
          <a:avLst/>
        </a:prstGeom>
        <a:solidFill>
          <a:srgbClr val="66142A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10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COBERTURA EN</a:t>
          </a:r>
          <a:r>
            <a:rPr lang="es-MX" sz="10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EDUCACIÓN MEDIA SUPERIOR SEGÚN GÉNERO</a:t>
          </a:r>
        </a:p>
        <a:p>
          <a:pPr algn="ctr"/>
          <a:r>
            <a:rPr lang="es-MX" sz="10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POR SERVICIO</a:t>
          </a:r>
        </a:p>
        <a:p>
          <a:pPr algn="ctr"/>
          <a:r>
            <a:rPr lang="es-MX" sz="1000" i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CICLO ESCOLAR 2018-2019</a:t>
          </a:r>
          <a:endParaRPr lang="es-MX" sz="1000" i="1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15240</xdr:colOff>
      <xdr:row>0</xdr:row>
      <xdr:rowOff>30480</xdr:rowOff>
    </xdr:from>
    <xdr:to>
      <xdr:col>9</xdr:col>
      <xdr:colOff>609600</xdr:colOff>
      <xdr:row>4</xdr:row>
      <xdr:rowOff>30480</xdr:rowOff>
    </xdr:to>
    <xdr:sp macro="" textlink="">
      <xdr:nvSpPr>
        <xdr:cNvPr id="4" name="6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5240" y="30480"/>
          <a:ext cx="8309610" cy="647700"/>
        </a:xfrm>
        <a:prstGeom prst="roundRect">
          <a:avLst/>
        </a:prstGeom>
        <a:solidFill>
          <a:srgbClr val="66142A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10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COBERTURA EN</a:t>
          </a:r>
          <a:r>
            <a:rPr lang="es-MX" sz="10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EDUCACIÓN PRIMARIA SEGÚN GÉNERO</a:t>
          </a:r>
        </a:p>
        <a:p>
          <a:pPr algn="ctr"/>
          <a:r>
            <a:rPr lang="es-MX" sz="10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POR SERVICIO</a:t>
          </a:r>
        </a:p>
        <a:p>
          <a:pPr algn="ctr"/>
          <a:r>
            <a:rPr lang="es-MX" sz="1000" i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CICLO ESCOLAR 2018-2019</a:t>
          </a:r>
          <a:endParaRPr lang="es-MX" sz="1000" i="1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163286</xdr:colOff>
      <xdr:row>72</xdr:row>
      <xdr:rowOff>0</xdr:rowOff>
    </xdr:from>
    <xdr:to>
      <xdr:col>0</xdr:col>
      <xdr:colOff>1572986</xdr:colOff>
      <xdr:row>75</xdr:row>
      <xdr:rowOff>19503</xdr:rowOff>
    </xdr:to>
    <xdr:pic>
      <xdr:nvPicPr>
        <xdr:cNvPr id="5" name="Imagen 3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15763875"/>
          <a:ext cx="1409700" cy="505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149679</xdr:colOff>
      <xdr:row>72</xdr:row>
      <xdr:rowOff>0</xdr:rowOff>
    </xdr:from>
    <xdr:to>
      <xdr:col>0</xdr:col>
      <xdr:colOff>1559379</xdr:colOff>
      <xdr:row>75</xdr:row>
      <xdr:rowOff>10431</xdr:rowOff>
    </xdr:to>
    <xdr:pic>
      <xdr:nvPicPr>
        <xdr:cNvPr id="6" name="Imagen 3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9" y="15763875"/>
          <a:ext cx="1409700" cy="496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204107</xdr:colOff>
      <xdr:row>72</xdr:row>
      <xdr:rowOff>0</xdr:rowOff>
    </xdr:from>
    <xdr:ext cx="1409700" cy="504825"/>
    <xdr:pic>
      <xdr:nvPicPr>
        <xdr:cNvPr id="7" name="Imagen 3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15763875"/>
          <a:ext cx="14097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258536</xdr:colOff>
      <xdr:row>72</xdr:row>
      <xdr:rowOff>0</xdr:rowOff>
    </xdr:from>
    <xdr:ext cx="1409700" cy="491218"/>
    <xdr:pic>
      <xdr:nvPicPr>
        <xdr:cNvPr id="8" name="Imagen 3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15763875"/>
          <a:ext cx="1409700" cy="491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204107</xdr:colOff>
      <xdr:row>72</xdr:row>
      <xdr:rowOff>0</xdr:rowOff>
    </xdr:from>
    <xdr:ext cx="1409700" cy="501801"/>
    <xdr:pic>
      <xdr:nvPicPr>
        <xdr:cNvPr id="9" name="Imagen 3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15763875"/>
          <a:ext cx="1409700" cy="501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163286</xdr:colOff>
      <xdr:row>72</xdr:row>
      <xdr:rowOff>0</xdr:rowOff>
    </xdr:from>
    <xdr:ext cx="1409700" cy="506337"/>
    <xdr:pic>
      <xdr:nvPicPr>
        <xdr:cNvPr id="10" name="Imagen 3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15763875"/>
          <a:ext cx="1409700" cy="506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108857</xdr:colOff>
      <xdr:row>72</xdr:row>
      <xdr:rowOff>0</xdr:rowOff>
    </xdr:from>
    <xdr:ext cx="1409700" cy="503312"/>
    <xdr:pic>
      <xdr:nvPicPr>
        <xdr:cNvPr id="11" name="Imagen 3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7" y="15763875"/>
          <a:ext cx="1409700" cy="503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30480</xdr:colOff>
      <xdr:row>72</xdr:row>
      <xdr:rowOff>53340</xdr:rowOff>
    </xdr:from>
    <xdr:to>
      <xdr:col>9</xdr:col>
      <xdr:colOff>617220</xdr:colOff>
      <xdr:row>75</xdr:row>
      <xdr:rowOff>198120</xdr:rowOff>
    </xdr:to>
    <xdr:sp macro="" textlink="">
      <xdr:nvSpPr>
        <xdr:cNvPr id="12" name="3 Rectángulo redondead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0480" y="15817215"/>
          <a:ext cx="8301990" cy="630555"/>
        </a:xfrm>
        <a:prstGeom prst="roundRect">
          <a:avLst/>
        </a:prstGeom>
        <a:solidFill>
          <a:srgbClr val="66142A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10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COBERTURA EN</a:t>
          </a:r>
          <a:r>
            <a:rPr lang="es-MX" sz="10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EDUCACIÓN SUPERIOR SEGUN GENERO</a:t>
          </a:r>
        </a:p>
        <a:p>
          <a:pPr algn="ctr"/>
          <a:r>
            <a:rPr lang="es-MX" sz="10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POR NIVEL Y SERVICIO</a:t>
          </a:r>
        </a:p>
        <a:p>
          <a:pPr algn="ctr"/>
          <a:r>
            <a:rPr lang="es-MX" sz="1000" i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CICLO ESCOLAR 2018-2019</a:t>
          </a:r>
          <a:endParaRPr lang="es-MX" sz="1000" i="1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4</xdr:col>
      <xdr:colOff>1343025</xdr:colOff>
      <xdr:row>0</xdr:row>
      <xdr:rowOff>638176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0" y="114300"/>
          <a:ext cx="7305675" cy="523876"/>
        </a:xfrm>
        <a:prstGeom prst="roundRect">
          <a:avLst/>
        </a:prstGeom>
        <a:solidFill>
          <a:srgbClr val="95373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COBERTURA DE EDUCACIÓN MEDIA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SUPERIOR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SEGÚN MUNICIPIO</a:t>
          </a:r>
        </a:p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CICLO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ESCOLAR 2018-2019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29</xdr:row>
      <xdr:rowOff>76200</xdr:rowOff>
    </xdr:from>
    <xdr:to>
      <xdr:col>4</xdr:col>
      <xdr:colOff>1343025</xdr:colOff>
      <xdr:row>32</xdr:row>
      <xdr:rowOff>66676</xdr:rowOff>
    </xdr:to>
    <xdr:sp macro="" textlink="">
      <xdr:nvSpPr>
        <xdr:cNvPr id="3" name="Rectángulo redondead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0" y="6448425"/>
          <a:ext cx="7305675" cy="523876"/>
        </a:xfrm>
        <a:prstGeom prst="roundRect">
          <a:avLst/>
        </a:prstGeom>
        <a:solidFill>
          <a:srgbClr val="95373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COBERTURA DE EDUCACIÓN 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SUPERIOR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SEGÚN MUNICIPIO</a:t>
          </a:r>
        </a:p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CICLO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ESCOLAR 2018-2019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59</xdr:row>
      <xdr:rowOff>19050</xdr:rowOff>
    </xdr:from>
    <xdr:to>
      <xdr:col>4</xdr:col>
      <xdr:colOff>1343025</xdr:colOff>
      <xdr:row>61</xdr:row>
      <xdr:rowOff>152401</xdr:rowOff>
    </xdr:to>
    <xdr:sp macro="" textlink="">
      <xdr:nvSpPr>
        <xdr:cNvPr id="4" name="Rectángulo redondead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0" y="12534900"/>
          <a:ext cx="7305675" cy="523876"/>
        </a:xfrm>
        <a:prstGeom prst="roundRect">
          <a:avLst/>
        </a:prstGeom>
        <a:solidFill>
          <a:srgbClr val="95373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COBERTURA DE EDUCACIÓN 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SUPERIOR LICENCIATURAS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SEGÚN MUNICIPIO</a:t>
          </a:r>
        </a:p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CICLO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ESCOLAR 2018-2019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89</xdr:row>
      <xdr:rowOff>19050</xdr:rowOff>
    </xdr:from>
    <xdr:to>
      <xdr:col>4</xdr:col>
      <xdr:colOff>1343025</xdr:colOff>
      <xdr:row>92</xdr:row>
      <xdr:rowOff>1</xdr:rowOff>
    </xdr:to>
    <xdr:sp macro="" textlink="">
      <xdr:nvSpPr>
        <xdr:cNvPr id="5" name="Rectángulo redondead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0" y="18849975"/>
          <a:ext cx="7305675" cy="523876"/>
        </a:xfrm>
        <a:prstGeom prst="roundRect">
          <a:avLst/>
        </a:prstGeom>
        <a:solidFill>
          <a:srgbClr val="95373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COBERTURA DE EDUCACIÓN 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NORMAL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SEGÚN MUNICIPIO</a:t>
          </a:r>
        </a:p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CICLO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ESCOLAR 2018-2019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118</xdr:row>
      <xdr:rowOff>28575</xdr:rowOff>
    </xdr:from>
    <xdr:to>
      <xdr:col>4</xdr:col>
      <xdr:colOff>1343025</xdr:colOff>
      <xdr:row>121</xdr:row>
      <xdr:rowOff>28576</xdr:rowOff>
    </xdr:to>
    <xdr:sp macro="" textlink="">
      <xdr:nvSpPr>
        <xdr:cNvPr id="6" name="Rectángulo redondead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0" y="25107900"/>
          <a:ext cx="7305675" cy="523876"/>
        </a:xfrm>
        <a:prstGeom prst="roundRect">
          <a:avLst/>
        </a:prstGeom>
        <a:solidFill>
          <a:srgbClr val="95373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COBERTURA DE LICENCIATURAS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UNIVERSITARIA Y TECNOLÓGICA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SEGÚN MUNICIPIO</a:t>
          </a:r>
        </a:p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CICLO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ESCOLAR 2018-2019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150</xdr:row>
      <xdr:rowOff>85725</xdr:rowOff>
    </xdr:from>
    <xdr:to>
      <xdr:col>4</xdr:col>
      <xdr:colOff>1343025</xdr:colOff>
      <xdr:row>152</xdr:row>
      <xdr:rowOff>152401</xdr:rowOff>
    </xdr:to>
    <xdr:sp macro="" textlink="">
      <xdr:nvSpPr>
        <xdr:cNvPr id="7" name="Rectángulo redondead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0" y="31794450"/>
          <a:ext cx="7305675" cy="523876"/>
        </a:xfrm>
        <a:prstGeom prst="roundRect">
          <a:avLst/>
        </a:prstGeom>
        <a:solidFill>
          <a:srgbClr val="95373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COBERTURA DE EDUCACIÓN 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SUPERIOR (POSGRADO)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SEGÚN MUNICIPIO</a:t>
          </a:r>
        </a:p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CICLO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ESCOLAR 2018-2019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57150</xdr:colOff>
      <xdr:row>0</xdr:row>
      <xdr:rowOff>152400</xdr:rowOff>
    </xdr:from>
    <xdr:to>
      <xdr:col>0</xdr:col>
      <xdr:colOff>1543050</xdr:colOff>
      <xdr:row>0</xdr:row>
      <xdr:rowOff>628650</xdr:rowOff>
    </xdr:to>
    <xdr:pic>
      <xdr:nvPicPr>
        <xdr:cNvPr id="8" name="Imagen 2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52400"/>
          <a:ext cx="1485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29</xdr:row>
      <xdr:rowOff>133350</xdr:rowOff>
    </xdr:from>
    <xdr:to>
      <xdr:col>0</xdr:col>
      <xdr:colOff>1419225</xdr:colOff>
      <xdr:row>32</xdr:row>
      <xdr:rowOff>9525</xdr:rowOff>
    </xdr:to>
    <xdr:pic>
      <xdr:nvPicPr>
        <xdr:cNvPr id="9" name="Imagen 3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505575"/>
          <a:ext cx="12763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59</xdr:row>
      <xdr:rowOff>66675</xdr:rowOff>
    </xdr:from>
    <xdr:to>
      <xdr:col>0</xdr:col>
      <xdr:colOff>1524000</xdr:colOff>
      <xdr:row>61</xdr:row>
      <xdr:rowOff>133350</xdr:rowOff>
    </xdr:to>
    <xdr:pic>
      <xdr:nvPicPr>
        <xdr:cNvPr id="10" name="Imagen 3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582525"/>
          <a:ext cx="14287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89</xdr:row>
      <xdr:rowOff>19050</xdr:rowOff>
    </xdr:from>
    <xdr:to>
      <xdr:col>0</xdr:col>
      <xdr:colOff>1657350</xdr:colOff>
      <xdr:row>91</xdr:row>
      <xdr:rowOff>114300</xdr:rowOff>
    </xdr:to>
    <xdr:pic>
      <xdr:nvPicPr>
        <xdr:cNvPr id="11" name="Imagen 3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8849975"/>
          <a:ext cx="1495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118</xdr:row>
      <xdr:rowOff>85725</xdr:rowOff>
    </xdr:from>
    <xdr:to>
      <xdr:col>0</xdr:col>
      <xdr:colOff>1476375</xdr:colOff>
      <xdr:row>121</xdr:row>
      <xdr:rowOff>0</xdr:rowOff>
    </xdr:to>
    <xdr:pic>
      <xdr:nvPicPr>
        <xdr:cNvPr id="12" name="Imagen 3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5165050"/>
          <a:ext cx="13716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150</xdr:row>
      <xdr:rowOff>142875</xdr:rowOff>
    </xdr:from>
    <xdr:to>
      <xdr:col>0</xdr:col>
      <xdr:colOff>1476375</xdr:colOff>
      <xdr:row>152</xdr:row>
      <xdr:rowOff>104775</xdr:rowOff>
    </xdr:to>
    <xdr:pic>
      <xdr:nvPicPr>
        <xdr:cNvPr id="13" name="Imagen 3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1851600"/>
          <a:ext cx="13049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11</xdr:row>
      <xdr:rowOff>100012</xdr:rowOff>
    </xdr:from>
    <xdr:to>
      <xdr:col>13</xdr:col>
      <xdr:colOff>457200</xdr:colOff>
      <xdr:row>25</xdr:row>
      <xdr:rowOff>176212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176212</xdr:rowOff>
    </xdr:from>
    <xdr:to>
      <xdr:col>5</xdr:col>
      <xdr:colOff>366713</xdr:colOff>
      <xdr:row>23</xdr:row>
      <xdr:rowOff>61912</xdr:rowOff>
    </xdr:to>
    <xdr:graphicFrame macro="">
      <xdr:nvGraphicFramePr>
        <xdr:cNvPr id="2" name="Gráfico 1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414337</xdr:colOff>
      <xdr:row>9</xdr:row>
      <xdr:rowOff>52387</xdr:rowOff>
    </xdr:from>
    <xdr:to>
      <xdr:col>12</xdr:col>
      <xdr:colOff>152400</xdr:colOff>
      <xdr:row>23</xdr:row>
      <xdr:rowOff>128587</xdr:rowOff>
    </xdr:to>
    <xdr:graphicFrame macro="">
      <xdr:nvGraphicFramePr>
        <xdr:cNvPr id="3" name="Gráfico 1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TADIS\SISTESEP\PRONOSEP\PRONOST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RMES\COMUN\USUARIOS\SAEP\COMUN\COPIA\PROMAT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PTOPRO\pron\prim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RMES\COMUN\USUARIOS\SAEP\COMUN\COPIA\PXEY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eescolar"/>
      <sheetName val="primaria"/>
      <sheetName val="secundaria"/>
      <sheetName val="Prof. Técnico"/>
      <sheetName val="Bach. 2 años"/>
      <sheetName val="Bach. 3 años"/>
      <sheetName val="Bach. Total"/>
      <sheetName val="Media Superior"/>
      <sheetName val="Normal"/>
      <sheetName val="Superi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nost. por Meta"/>
      <sheetName val="EstructuraBase"/>
      <sheetName val="EstructuraEstado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cional ten"/>
      <sheetName val="Nacional"/>
      <sheetName val="Primaria"/>
      <sheetName val="Ajuste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"/>
    </sheetNames>
    <sheetDataSet>
      <sheetData sheetId="0">
        <row r="3">
          <cell r="A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9"/>
  <sheetViews>
    <sheetView topLeftCell="A70" zoomScaleNormal="100" zoomScaleSheetLayoutView="100" workbookViewId="0">
      <selection activeCell="L12" sqref="L12"/>
    </sheetView>
  </sheetViews>
  <sheetFormatPr defaultColWidth="11.42578125" defaultRowHeight="11.25"/>
  <cols>
    <col min="1" max="1" width="39" style="170" customWidth="1"/>
    <col min="2" max="3" width="9.140625" style="171" customWidth="1"/>
    <col min="4" max="4" width="12.140625" style="171" customWidth="1"/>
    <col min="5" max="7" width="9.140625" style="171" customWidth="1"/>
    <col min="8" max="10" width="9.42578125" style="172" customWidth="1"/>
    <col min="11" max="16384" width="11.42578125" style="173"/>
  </cols>
  <sheetData>
    <row r="1" spans="1:10" ht="12.75" customHeight="1">
      <c r="B1" s="192"/>
      <c r="C1" s="192"/>
      <c r="D1" s="192"/>
      <c r="E1" s="192"/>
      <c r="F1" s="192"/>
      <c r="G1" s="192"/>
    </row>
    <row r="2" spans="1:10" ht="12.75" customHeight="1">
      <c r="B2" s="192"/>
      <c r="C2" s="192"/>
      <c r="D2" s="192"/>
      <c r="E2" s="192"/>
      <c r="F2" s="192"/>
      <c r="G2" s="192"/>
    </row>
    <row r="3" spans="1:10" ht="12.75" customHeight="1">
      <c r="B3" s="192"/>
      <c r="C3" s="192"/>
      <c r="D3" s="192"/>
      <c r="E3" s="192"/>
      <c r="F3" s="192"/>
      <c r="G3" s="192"/>
    </row>
    <row r="4" spans="1:10" ht="12.75" customHeight="1">
      <c r="B4" s="192"/>
      <c r="C4" s="192"/>
      <c r="D4" s="192"/>
      <c r="E4" s="192"/>
      <c r="F4" s="192"/>
      <c r="G4" s="192"/>
    </row>
    <row r="5" spans="1:10" ht="12.75" customHeight="1">
      <c r="B5" s="192"/>
      <c r="C5" s="192"/>
      <c r="D5" s="192"/>
      <c r="E5" s="192"/>
      <c r="F5" s="192"/>
      <c r="G5" s="192"/>
    </row>
    <row r="6" spans="1:10" ht="18" customHeight="1">
      <c r="A6" s="246" t="s">
        <v>0</v>
      </c>
      <c r="B6" s="253" t="s">
        <v>1</v>
      </c>
      <c r="C6" s="253"/>
      <c r="D6" s="253"/>
      <c r="E6" s="254" t="s">
        <v>2</v>
      </c>
      <c r="F6" s="255"/>
      <c r="G6" s="256"/>
      <c r="H6" s="257" t="s">
        <v>3</v>
      </c>
      <c r="I6" s="257"/>
      <c r="J6" s="257"/>
    </row>
    <row r="7" spans="1:10" ht="18" customHeight="1">
      <c r="A7" s="247"/>
      <c r="B7" s="174" t="s">
        <v>4</v>
      </c>
      <c r="C7" s="175" t="s">
        <v>5</v>
      </c>
      <c r="D7" s="175" t="s">
        <v>6</v>
      </c>
      <c r="E7" s="174" t="s">
        <v>4</v>
      </c>
      <c r="F7" s="175" t="s">
        <v>5</v>
      </c>
      <c r="G7" s="175" t="s">
        <v>6</v>
      </c>
      <c r="H7" s="174" t="s">
        <v>4</v>
      </c>
      <c r="I7" s="175" t="s">
        <v>5</v>
      </c>
      <c r="J7" s="175" t="s">
        <v>6</v>
      </c>
    </row>
    <row r="8" spans="1:10" ht="19.149999999999999" customHeight="1">
      <c r="A8" s="176"/>
      <c r="B8" s="177"/>
      <c r="C8" s="177"/>
      <c r="D8" s="177"/>
      <c r="E8" s="177"/>
      <c r="F8" s="177"/>
      <c r="G8" s="177"/>
      <c r="H8" s="178"/>
      <c r="I8" s="178"/>
      <c r="J8" s="178"/>
    </row>
    <row r="9" spans="1:10" ht="12.75" customHeight="1">
      <c r="A9" s="179" t="s">
        <v>7</v>
      </c>
      <c r="B9" s="180">
        <f>C9+D9</f>
        <v>264441</v>
      </c>
      <c r="C9" s="180">
        <v>135621</v>
      </c>
      <c r="D9" s="180">
        <v>128820</v>
      </c>
      <c r="E9" s="180">
        <f>SUM(E10:E12)</f>
        <v>288980</v>
      </c>
      <c r="F9" s="180">
        <f t="shared" ref="F9:G9" si="0">SUM(F10:F12)</f>
        <v>148097</v>
      </c>
      <c r="G9" s="180">
        <f t="shared" si="0"/>
        <v>140883</v>
      </c>
      <c r="H9" s="181">
        <f>E9/$B$9*100</f>
        <v>109.27957464992191</v>
      </c>
      <c r="I9" s="181">
        <f>F9/$C$9*100</f>
        <v>109.19916532100487</v>
      </c>
      <c r="J9" s="181">
        <f>G9/$D$9*100</f>
        <v>109.36422915696321</v>
      </c>
    </row>
    <row r="10" spans="1:10" ht="34.9" customHeight="1">
      <c r="A10" s="182" t="s">
        <v>8</v>
      </c>
      <c r="B10" s="177"/>
      <c r="C10" s="177"/>
      <c r="D10" s="177"/>
      <c r="E10" s="177">
        <f>F10+G10</f>
        <v>278896</v>
      </c>
      <c r="F10" s="177">
        <v>142901</v>
      </c>
      <c r="G10" s="177">
        <v>135995</v>
      </c>
      <c r="H10" s="183">
        <f t="shared" ref="H10:H12" si="1">E10/$B$9*100</f>
        <v>105.4662476696125</v>
      </c>
      <c r="I10" s="183">
        <f t="shared" ref="I10:I12" si="2">F10/$C$9*100</f>
        <v>105.36790025143598</v>
      </c>
      <c r="J10" s="183">
        <f t="shared" ref="J10:J12" si="3">G10/$D$9*100</f>
        <v>105.56978730010869</v>
      </c>
    </row>
    <row r="11" spans="1:10" ht="34.9" customHeight="1">
      <c r="A11" s="184" t="s">
        <v>9</v>
      </c>
      <c r="B11" s="177"/>
      <c r="C11" s="177"/>
      <c r="D11" s="177"/>
      <c r="E11" s="177">
        <f t="shared" ref="E11:E12" si="4">F11+G11</f>
        <v>8054</v>
      </c>
      <c r="F11" s="177">
        <v>4151</v>
      </c>
      <c r="G11" s="177">
        <v>3903</v>
      </c>
      <c r="H11" s="183">
        <f t="shared" si="1"/>
        <v>3.0456699225914288</v>
      </c>
      <c r="I11" s="183">
        <f t="shared" si="2"/>
        <v>3.0607354318284044</v>
      </c>
      <c r="J11" s="183">
        <f t="shared" si="3"/>
        <v>3.029809035863996</v>
      </c>
    </row>
    <row r="12" spans="1:10" ht="34.9" customHeight="1">
      <c r="A12" s="184" t="s">
        <v>10</v>
      </c>
      <c r="B12" s="177"/>
      <c r="C12" s="177"/>
      <c r="D12" s="177"/>
      <c r="E12" s="177">
        <f t="shared" si="4"/>
        <v>2030</v>
      </c>
      <c r="F12" s="177">
        <v>1045</v>
      </c>
      <c r="G12" s="177">
        <v>985</v>
      </c>
      <c r="H12" s="183">
        <f t="shared" si="1"/>
        <v>0.76765705771797876</v>
      </c>
      <c r="I12" s="183">
        <f t="shared" si="2"/>
        <v>0.7705296377404679</v>
      </c>
      <c r="J12" s="183">
        <f t="shared" si="3"/>
        <v>0.76463282099052943</v>
      </c>
    </row>
    <row r="13" spans="1:10" ht="12.75" customHeight="1">
      <c r="A13" s="185"/>
      <c r="B13" s="186"/>
      <c r="C13" s="186"/>
      <c r="D13" s="186"/>
      <c r="E13" s="186"/>
      <c r="F13" s="186"/>
      <c r="G13" s="186"/>
      <c r="H13" s="187"/>
      <c r="I13" s="187"/>
      <c r="J13" s="187"/>
    </row>
    <row r="14" spans="1:10" ht="23.45" customHeight="1">
      <c r="A14" s="188" t="s">
        <v>11</v>
      </c>
      <c r="B14" s="189"/>
      <c r="C14" s="189"/>
      <c r="D14" s="189"/>
      <c r="E14" s="189"/>
      <c r="F14" s="189"/>
      <c r="G14" s="189"/>
      <c r="H14" s="190"/>
      <c r="I14" s="190"/>
      <c r="J14" s="190"/>
    </row>
    <row r="15" spans="1:10" ht="12.75">
      <c r="A15" s="188" t="s">
        <v>12</v>
      </c>
      <c r="B15" s="189"/>
      <c r="C15" s="189"/>
      <c r="D15" s="189"/>
      <c r="E15" s="189"/>
      <c r="F15" s="189"/>
      <c r="G15" s="189"/>
      <c r="H15" s="190"/>
      <c r="I15" s="190"/>
      <c r="J15" s="190"/>
    </row>
    <row r="16" spans="1:10" ht="12.75">
      <c r="A16" s="191" t="s">
        <v>13</v>
      </c>
      <c r="B16" s="189"/>
      <c r="C16" s="189"/>
      <c r="D16" s="189"/>
      <c r="E16" s="189"/>
      <c r="F16" s="189"/>
      <c r="G16" s="189"/>
      <c r="H16" s="190"/>
      <c r="I16" s="190"/>
      <c r="J16" s="190"/>
    </row>
    <row r="17" spans="1:10" ht="12.75">
      <c r="A17" s="191" t="s">
        <v>14</v>
      </c>
      <c r="B17" s="189"/>
      <c r="C17" s="189"/>
      <c r="D17" s="189"/>
      <c r="E17" s="189"/>
      <c r="F17" s="189"/>
      <c r="G17" s="189"/>
      <c r="H17" s="190"/>
      <c r="I17" s="190"/>
      <c r="J17" s="190"/>
    </row>
    <row r="18" spans="1:10" ht="12.75" customHeight="1">
      <c r="B18" s="192"/>
      <c r="C18" s="192"/>
      <c r="D18" s="192"/>
      <c r="E18" s="192"/>
      <c r="F18" s="192"/>
      <c r="G18" s="192"/>
    </row>
    <row r="19" spans="1:10" ht="12.75" customHeight="1">
      <c r="B19" s="192"/>
      <c r="C19" s="192"/>
      <c r="D19" s="192"/>
      <c r="E19" s="192"/>
      <c r="F19" s="192"/>
      <c r="G19" s="192"/>
    </row>
    <row r="20" spans="1:10" ht="12.75" customHeight="1">
      <c r="B20" s="192"/>
      <c r="C20" s="192"/>
      <c r="D20" s="192"/>
      <c r="E20" s="192"/>
      <c r="F20" s="192"/>
      <c r="G20" s="192"/>
    </row>
    <row r="21" spans="1:10" ht="12.75" customHeight="1">
      <c r="B21" s="192"/>
      <c r="C21" s="192"/>
      <c r="D21" s="192"/>
      <c r="E21" s="192"/>
      <c r="F21" s="192"/>
      <c r="G21" s="192"/>
    </row>
    <row r="22" spans="1:10">
      <c r="B22" s="192"/>
      <c r="C22" s="192"/>
      <c r="D22" s="231"/>
      <c r="E22" s="231"/>
      <c r="F22" s="231"/>
      <c r="G22" s="231"/>
      <c r="H22" s="231"/>
      <c r="I22" s="231"/>
      <c r="J22" s="231"/>
    </row>
    <row r="23" spans="1:10" ht="13.9" customHeight="1">
      <c r="B23" s="192"/>
      <c r="C23" s="192"/>
      <c r="D23" s="232"/>
      <c r="E23" s="232"/>
      <c r="F23" s="232"/>
      <c r="G23" s="232"/>
      <c r="H23" s="232"/>
      <c r="I23" s="232"/>
      <c r="J23" s="232"/>
    </row>
    <row r="24" spans="1:10" ht="12.75">
      <c r="B24" s="192"/>
      <c r="C24" s="192"/>
      <c r="D24" s="232"/>
      <c r="E24" s="232"/>
      <c r="F24" s="232"/>
      <c r="G24" s="232"/>
      <c r="H24" s="232"/>
      <c r="I24" s="232"/>
      <c r="J24" s="232"/>
    </row>
    <row r="25" spans="1:10" ht="12.75">
      <c r="B25" s="192"/>
      <c r="C25" s="192"/>
      <c r="D25" s="240"/>
      <c r="E25" s="240"/>
      <c r="F25" s="240"/>
      <c r="G25" s="240"/>
      <c r="H25" s="240"/>
      <c r="I25" s="240"/>
      <c r="J25" s="240"/>
    </row>
    <row r="26" spans="1:10" ht="16.899999999999999" customHeight="1">
      <c r="B26" s="192"/>
      <c r="C26" s="192"/>
      <c r="D26" s="192"/>
      <c r="E26" s="192"/>
      <c r="F26" s="192"/>
      <c r="G26" s="192"/>
    </row>
    <row r="27" spans="1:10" ht="18" customHeight="1">
      <c r="A27" s="246" t="s">
        <v>0</v>
      </c>
      <c r="B27" s="248" t="s">
        <v>15</v>
      </c>
      <c r="C27" s="248"/>
      <c r="D27" s="248"/>
      <c r="E27" s="249" t="s">
        <v>2</v>
      </c>
      <c r="F27" s="250"/>
      <c r="G27" s="251"/>
      <c r="H27" s="252" t="s">
        <v>3</v>
      </c>
      <c r="I27" s="252"/>
      <c r="J27" s="252"/>
    </row>
    <row r="28" spans="1:10" ht="18" customHeight="1">
      <c r="A28" s="247"/>
      <c r="B28" s="193" t="s">
        <v>4</v>
      </c>
      <c r="C28" s="175" t="s">
        <v>5</v>
      </c>
      <c r="D28" s="175" t="s">
        <v>6</v>
      </c>
      <c r="E28" s="193" t="s">
        <v>4</v>
      </c>
      <c r="F28" s="175" t="s">
        <v>5</v>
      </c>
      <c r="G28" s="175" t="s">
        <v>6</v>
      </c>
      <c r="H28" s="193" t="s">
        <v>4</v>
      </c>
      <c r="I28" s="175" t="s">
        <v>5</v>
      </c>
      <c r="J28" s="175" t="s">
        <v>6</v>
      </c>
    </row>
    <row r="29" spans="1:10" ht="17.45" customHeight="1">
      <c r="A29" s="176"/>
      <c r="B29" s="177"/>
      <c r="C29" s="177"/>
      <c r="D29" s="177"/>
      <c r="E29" s="177"/>
      <c r="F29" s="177"/>
      <c r="G29" s="177"/>
      <c r="H29" s="178"/>
      <c r="I29" s="178"/>
      <c r="J29" s="178"/>
    </row>
    <row r="30" spans="1:10" ht="16.899999999999999" customHeight="1">
      <c r="A30" s="179" t="s">
        <v>16</v>
      </c>
      <c r="B30" s="180">
        <f>C30+D30</f>
        <v>134199</v>
      </c>
      <c r="C30" s="180">
        <v>68581</v>
      </c>
      <c r="D30" s="180">
        <v>65618</v>
      </c>
      <c r="E30" s="180">
        <f>SUM(E31:E34)</f>
        <v>135824</v>
      </c>
      <c r="F30" s="180">
        <f t="shared" ref="F30:G30" si="5">SUM(F31:F34)</f>
        <v>69689</v>
      </c>
      <c r="G30" s="180">
        <f t="shared" si="5"/>
        <v>66135</v>
      </c>
      <c r="H30" s="181">
        <f>E30/$B$30*100</f>
        <v>101.2108883076625</v>
      </c>
      <c r="I30" s="181">
        <f>F30/$C$30*100</f>
        <v>101.61560782140826</v>
      </c>
      <c r="J30" s="181">
        <f>G30/$D$30*100</f>
        <v>100.78789356578987</v>
      </c>
    </row>
    <row r="31" spans="1:10" ht="34.9" customHeight="1">
      <c r="A31" s="182" t="s">
        <v>8</v>
      </c>
      <c r="B31" s="177"/>
      <c r="C31" s="177"/>
      <c r="D31" s="177"/>
      <c r="E31" s="177">
        <f>F31+G31</f>
        <v>47895</v>
      </c>
      <c r="F31" s="177">
        <v>24500</v>
      </c>
      <c r="G31" s="177">
        <v>23395</v>
      </c>
      <c r="H31" s="183">
        <f t="shared" ref="H31:H34" si="6">E31/$B$30*100</f>
        <v>35.689535689535688</v>
      </c>
      <c r="I31" s="183">
        <f t="shared" ref="I31:I34" si="7">F31/$C$30*100</f>
        <v>35.724180166518423</v>
      </c>
      <c r="J31" s="183">
        <f t="shared" ref="J31:J34" si="8">G31/$D$30*100</f>
        <v>35.653326831052453</v>
      </c>
    </row>
    <row r="32" spans="1:10" ht="34.9" customHeight="1">
      <c r="A32" s="194" t="s">
        <v>17</v>
      </c>
      <c r="B32" s="177"/>
      <c r="C32" s="177"/>
      <c r="D32" s="177"/>
      <c r="E32" s="177">
        <f t="shared" ref="E32:E34" si="9">F32+G32</f>
        <v>50941</v>
      </c>
      <c r="F32" s="177">
        <v>26425</v>
      </c>
      <c r="G32" s="177">
        <v>24516</v>
      </c>
      <c r="H32" s="183">
        <f t="shared" si="6"/>
        <v>37.959299249621829</v>
      </c>
      <c r="I32" s="183">
        <f t="shared" si="7"/>
        <v>38.531080036744868</v>
      </c>
      <c r="J32" s="183">
        <f t="shared" si="8"/>
        <v>37.361699533664542</v>
      </c>
    </row>
    <row r="33" spans="1:10" ht="34.9" customHeight="1">
      <c r="A33" s="194" t="s">
        <v>18</v>
      </c>
      <c r="B33" s="177"/>
      <c r="C33" s="177"/>
      <c r="D33" s="177"/>
      <c r="E33" s="177">
        <f t="shared" si="9"/>
        <v>36317</v>
      </c>
      <c r="F33" s="177">
        <v>18400</v>
      </c>
      <c r="G33" s="177">
        <v>17917</v>
      </c>
      <c r="H33" s="183">
        <f t="shared" si="6"/>
        <v>27.062049642694802</v>
      </c>
      <c r="I33" s="183">
        <f t="shared" si="7"/>
        <v>26.829588369956692</v>
      </c>
      <c r="J33" s="183">
        <f t="shared" si="8"/>
        <v>27.305007772257611</v>
      </c>
    </row>
    <row r="34" spans="1:10" ht="34.9" customHeight="1">
      <c r="A34" s="194" t="s">
        <v>19</v>
      </c>
      <c r="B34" s="177"/>
      <c r="C34" s="177"/>
      <c r="D34" s="177"/>
      <c r="E34" s="177">
        <f t="shared" si="9"/>
        <v>671</v>
      </c>
      <c r="F34" s="177">
        <v>364</v>
      </c>
      <c r="G34" s="177">
        <v>307</v>
      </c>
      <c r="H34" s="183">
        <f t="shared" si="6"/>
        <v>0.50000372581017738</v>
      </c>
      <c r="I34" s="183">
        <f t="shared" si="7"/>
        <v>0.5307592481882738</v>
      </c>
      <c r="J34" s="183">
        <f t="shared" si="8"/>
        <v>0.4678594288152641</v>
      </c>
    </row>
    <row r="35" spans="1:10" ht="15" customHeight="1" thickBot="1">
      <c r="A35" s="195"/>
      <c r="B35" s="196"/>
      <c r="C35" s="196"/>
      <c r="D35" s="196"/>
      <c r="E35" s="196"/>
      <c r="F35" s="196"/>
      <c r="G35" s="196"/>
      <c r="H35" s="197"/>
      <c r="I35" s="197"/>
      <c r="J35" s="197"/>
    </row>
    <row r="36" spans="1:10" ht="23.45" customHeight="1">
      <c r="A36" s="188" t="s">
        <v>11</v>
      </c>
      <c r="B36" s="189"/>
      <c r="C36" s="189"/>
      <c r="D36" s="189"/>
      <c r="E36" s="189"/>
      <c r="F36" s="189"/>
      <c r="G36" s="189"/>
      <c r="H36" s="190"/>
      <c r="I36" s="190"/>
      <c r="J36" s="190"/>
    </row>
    <row r="37" spans="1:10" ht="12.75">
      <c r="A37" s="188" t="s">
        <v>12</v>
      </c>
      <c r="B37" s="189"/>
      <c r="C37" s="189"/>
      <c r="D37" s="189"/>
      <c r="E37" s="189"/>
      <c r="F37" s="189"/>
      <c r="G37" s="189"/>
      <c r="H37" s="190"/>
      <c r="I37" s="190"/>
      <c r="J37" s="190"/>
    </row>
    <row r="38" spans="1:10" ht="12.75">
      <c r="A38" s="191" t="s">
        <v>13</v>
      </c>
      <c r="B38" s="189"/>
      <c r="C38" s="189"/>
      <c r="D38" s="189"/>
      <c r="E38" s="189"/>
      <c r="F38" s="189"/>
      <c r="G38" s="189"/>
      <c r="H38" s="190"/>
      <c r="I38" s="190"/>
      <c r="J38" s="190"/>
    </row>
    <row r="39" spans="1:10" ht="12.75">
      <c r="A39" s="191" t="s">
        <v>14</v>
      </c>
      <c r="B39" s="189"/>
      <c r="C39" s="189"/>
      <c r="D39" s="189"/>
      <c r="E39" s="189"/>
      <c r="F39" s="189"/>
      <c r="G39" s="189"/>
      <c r="H39" s="190"/>
      <c r="I39" s="190"/>
      <c r="J39" s="190"/>
    </row>
    <row r="40" spans="1:10" ht="12.75">
      <c r="A40" s="198"/>
      <c r="B40" s="192"/>
      <c r="C40" s="192"/>
      <c r="D40" s="192"/>
      <c r="E40" s="192"/>
      <c r="F40" s="192"/>
      <c r="G40" s="192"/>
    </row>
    <row r="41" spans="1:10" ht="12.75">
      <c r="A41" s="198"/>
      <c r="B41" s="192"/>
      <c r="C41" s="192"/>
      <c r="D41" s="192"/>
      <c r="E41" s="192"/>
      <c r="F41" s="192"/>
      <c r="G41" s="192"/>
    </row>
    <row r="42" spans="1:10" ht="18.600000000000001" customHeight="1">
      <c r="B42" s="192"/>
      <c r="C42" s="192"/>
      <c r="D42" s="231"/>
      <c r="E42" s="231"/>
      <c r="F42" s="231"/>
      <c r="G42" s="231"/>
      <c r="H42" s="231"/>
      <c r="I42" s="231"/>
      <c r="J42" s="231"/>
    </row>
    <row r="43" spans="1:10" ht="18.600000000000001" customHeight="1">
      <c r="B43" s="192"/>
      <c r="C43" s="192"/>
      <c r="D43" s="232"/>
      <c r="E43" s="232"/>
      <c r="F43" s="232"/>
      <c r="G43" s="232"/>
      <c r="H43" s="232"/>
      <c r="I43" s="232"/>
      <c r="J43" s="232"/>
    </row>
    <row r="44" spans="1:10" ht="12.75">
      <c r="B44" s="192"/>
      <c r="C44" s="192"/>
      <c r="D44" s="232"/>
      <c r="E44" s="232"/>
      <c r="F44" s="232"/>
      <c r="G44" s="232"/>
      <c r="H44" s="232"/>
      <c r="I44" s="232"/>
      <c r="J44" s="232"/>
    </row>
    <row r="45" spans="1:10" ht="12.75">
      <c r="B45" s="192"/>
      <c r="C45" s="192"/>
      <c r="D45" s="240"/>
      <c r="E45" s="240"/>
      <c r="F45" s="240"/>
      <c r="G45" s="240"/>
      <c r="H45" s="240"/>
      <c r="I45" s="240"/>
      <c r="J45" s="240"/>
    </row>
    <row r="46" spans="1:10" ht="16.149999999999999" customHeight="1">
      <c r="B46" s="192"/>
      <c r="C46" s="192"/>
      <c r="D46" s="192"/>
      <c r="E46" s="192"/>
      <c r="F46" s="192"/>
      <c r="G46" s="192"/>
    </row>
    <row r="47" spans="1:10" ht="18" customHeight="1">
      <c r="A47" s="233" t="s">
        <v>20</v>
      </c>
      <c r="B47" s="241" t="s">
        <v>21</v>
      </c>
      <c r="C47" s="241"/>
      <c r="D47" s="241"/>
      <c r="E47" s="242" t="s">
        <v>2</v>
      </c>
      <c r="F47" s="243"/>
      <c r="G47" s="244"/>
      <c r="H47" s="245" t="s">
        <v>3</v>
      </c>
      <c r="I47" s="245"/>
      <c r="J47" s="245"/>
    </row>
    <row r="48" spans="1:10" ht="18" customHeight="1">
      <c r="A48" s="234"/>
      <c r="B48" s="199" t="s">
        <v>4</v>
      </c>
      <c r="C48" s="200" t="s">
        <v>5</v>
      </c>
      <c r="D48" s="200" t="s">
        <v>6</v>
      </c>
      <c r="E48" s="199" t="s">
        <v>4</v>
      </c>
      <c r="F48" s="200" t="s">
        <v>5</v>
      </c>
      <c r="G48" s="200" t="s">
        <v>6</v>
      </c>
      <c r="H48" s="199" t="s">
        <v>4</v>
      </c>
      <c r="I48" s="200" t="s">
        <v>5</v>
      </c>
      <c r="J48" s="200" t="s">
        <v>6</v>
      </c>
    </row>
    <row r="49" spans="1:10" ht="8.25" customHeight="1">
      <c r="B49" s="192"/>
      <c r="C49" s="192"/>
      <c r="D49" s="192"/>
      <c r="E49" s="192"/>
      <c r="F49" s="192"/>
      <c r="G49" s="192"/>
    </row>
    <row r="50" spans="1:10" ht="16.899999999999999" customHeight="1">
      <c r="A50" s="201" t="s">
        <v>22</v>
      </c>
      <c r="B50" s="202">
        <f>C50+D50</f>
        <v>133063</v>
      </c>
      <c r="C50" s="202">
        <v>67149</v>
      </c>
      <c r="D50" s="202">
        <v>65914</v>
      </c>
      <c r="E50" s="202">
        <f>E52+E59</f>
        <v>112818</v>
      </c>
      <c r="F50" s="202">
        <f t="shared" ref="F50:G50" si="10">F52+F59</f>
        <v>57946</v>
      </c>
      <c r="G50" s="202">
        <f t="shared" si="10"/>
        <v>54872</v>
      </c>
      <c r="H50" s="203">
        <f>E50/$B$50*100</f>
        <v>84.785402403372828</v>
      </c>
      <c r="I50" s="203">
        <f>F50/$C$50*100</f>
        <v>86.29465814829706</v>
      </c>
      <c r="J50" s="203">
        <f>G50/$D$50*100</f>
        <v>83.247868434626938</v>
      </c>
    </row>
    <row r="51" spans="1:10" ht="9" customHeight="1">
      <c r="A51" s="204"/>
      <c r="B51" s="205"/>
      <c r="C51" s="205"/>
      <c r="D51" s="205"/>
      <c r="E51" s="205"/>
      <c r="F51" s="205"/>
      <c r="G51" s="205"/>
      <c r="H51" s="206"/>
      <c r="I51" s="206"/>
      <c r="J51" s="206"/>
    </row>
    <row r="52" spans="1:10" ht="15">
      <c r="A52" s="207" t="s">
        <v>23</v>
      </c>
      <c r="B52" s="208"/>
      <c r="C52" s="208"/>
      <c r="D52" s="208"/>
      <c r="E52" s="208">
        <f>SUM(E53:E57)</f>
        <v>68167</v>
      </c>
      <c r="F52" s="208">
        <f t="shared" ref="F52:G52" si="11">SUM(F53:F57)</f>
        <v>34024</v>
      </c>
      <c r="G52" s="208">
        <f t="shared" si="11"/>
        <v>34143</v>
      </c>
      <c r="H52" s="209">
        <f>E52/$B$50*100</f>
        <v>51.229117034788032</v>
      </c>
      <c r="I52" s="209">
        <f>F52/$C$50*100</f>
        <v>50.669406841501733</v>
      </c>
      <c r="J52" s="209">
        <f>G52/$D$50*100</f>
        <v>51.799314257972505</v>
      </c>
    </row>
    <row r="53" spans="1:10" ht="21.75" customHeight="1">
      <c r="A53" s="210" t="s">
        <v>24</v>
      </c>
      <c r="B53" s="177"/>
      <c r="C53" s="177"/>
      <c r="D53" s="177"/>
      <c r="E53" s="177">
        <f>F53+G53</f>
        <v>477</v>
      </c>
      <c r="F53" s="177">
        <v>214</v>
      </c>
      <c r="G53" s="177">
        <v>263</v>
      </c>
      <c r="H53" s="183">
        <f t="shared" ref="H53:H65" si="12">E53/$B$50*100</f>
        <v>0.35847681173579432</v>
      </c>
      <c r="I53" s="183">
        <f t="shared" ref="I53:I65" si="13">F53/$C$50*100</f>
        <v>0.31869424712207184</v>
      </c>
      <c r="J53" s="183">
        <f t="shared" ref="J53:J65" si="14">G53/$D$50*100</f>
        <v>0.39900476378311134</v>
      </c>
    </row>
    <row r="54" spans="1:10" ht="21.75" customHeight="1">
      <c r="A54" s="210" t="s">
        <v>25</v>
      </c>
      <c r="B54" s="177"/>
      <c r="C54" s="177"/>
      <c r="D54" s="177"/>
      <c r="E54" s="177">
        <f t="shared" ref="E54:E57" si="15">F54+G54</f>
        <v>61274</v>
      </c>
      <c r="F54" s="177">
        <v>30432</v>
      </c>
      <c r="G54" s="177">
        <v>30842</v>
      </c>
      <c r="H54" s="183">
        <f t="shared" si="12"/>
        <v>46.04886407190579</v>
      </c>
      <c r="I54" s="183">
        <f t="shared" si="13"/>
        <v>45.320109011303224</v>
      </c>
      <c r="J54" s="183">
        <f t="shared" si="14"/>
        <v>46.791273477561674</v>
      </c>
    </row>
    <row r="55" spans="1:10" ht="21.75" customHeight="1">
      <c r="A55" s="210" t="s">
        <v>26</v>
      </c>
      <c r="B55" s="177"/>
      <c r="C55" s="177"/>
      <c r="D55" s="177"/>
      <c r="E55" s="177">
        <f t="shared" si="15"/>
        <v>2214</v>
      </c>
      <c r="F55" s="177">
        <v>1041</v>
      </c>
      <c r="G55" s="177">
        <v>1173</v>
      </c>
      <c r="H55" s="183">
        <f t="shared" si="12"/>
        <v>1.6638735035284038</v>
      </c>
      <c r="I55" s="183">
        <f t="shared" si="13"/>
        <v>1.5502836974489569</v>
      </c>
      <c r="J55" s="183">
        <f t="shared" si="14"/>
        <v>1.7795915890402647</v>
      </c>
    </row>
    <row r="56" spans="1:10" ht="21.75" customHeight="1">
      <c r="A56" s="210" t="s">
        <v>27</v>
      </c>
      <c r="B56" s="177"/>
      <c r="C56" s="177"/>
      <c r="D56" s="177"/>
      <c r="E56" s="177">
        <f t="shared" si="15"/>
        <v>1447</v>
      </c>
      <c r="F56" s="177">
        <v>801</v>
      </c>
      <c r="G56" s="177">
        <v>646</v>
      </c>
      <c r="H56" s="183">
        <f t="shared" si="12"/>
        <v>1.0874548146366758</v>
      </c>
      <c r="I56" s="183">
        <f t="shared" si="13"/>
        <v>1.1928695885270071</v>
      </c>
      <c r="J56" s="183">
        <f t="shared" si="14"/>
        <v>0.98006493309463849</v>
      </c>
    </row>
    <row r="57" spans="1:10" ht="21.75" customHeight="1">
      <c r="A57" s="210" t="s">
        <v>28</v>
      </c>
      <c r="B57" s="177"/>
      <c r="C57" s="177"/>
      <c r="D57" s="177"/>
      <c r="E57" s="177">
        <f t="shared" si="15"/>
        <v>2755</v>
      </c>
      <c r="F57" s="177">
        <v>1536</v>
      </c>
      <c r="G57" s="177">
        <v>1219</v>
      </c>
      <c r="H57" s="183">
        <f t="shared" si="12"/>
        <v>2.0704478329813694</v>
      </c>
      <c r="I57" s="183">
        <f t="shared" si="13"/>
        <v>2.2874502971004782</v>
      </c>
      <c r="J57" s="183">
        <f t="shared" si="14"/>
        <v>1.8493794944928241</v>
      </c>
    </row>
    <row r="58" spans="1:10" ht="9.75" customHeight="1">
      <c r="A58" s="211"/>
      <c r="B58" s="177"/>
      <c r="C58" s="177"/>
      <c r="D58" s="177"/>
      <c r="E58" s="177"/>
      <c r="F58" s="177"/>
      <c r="G58" s="177"/>
      <c r="H58" s="183"/>
      <c r="I58" s="183"/>
      <c r="J58" s="183"/>
    </row>
    <row r="59" spans="1:10" ht="12.75">
      <c r="A59" s="212" t="s">
        <v>29</v>
      </c>
      <c r="B59" s="208"/>
      <c r="C59" s="208"/>
      <c r="D59" s="208"/>
      <c r="E59" s="208">
        <f>SUM(E60:E65)</f>
        <v>44651</v>
      </c>
      <c r="F59" s="208">
        <f t="shared" ref="F59:G59" si="16">SUM(F60:F65)</f>
        <v>23922</v>
      </c>
      <c r="G59" s="208">
        <f t="shared" si="16"/>
        <v>20729</v>
      </c>
      <c r="H59" s="209">
        <f>E59/$B$50*100</f>
        <v>33.556285368584803</v>
      </c>
      <c r="I59" s="209">
        <f>ROUNDUP(F59/$C$50*100,1)</f>
        <v>35.700000000000003</v>
      </c>
      <c r="J59" s="209">
        <f>G59/$D$50*100</f>
        <v>31.448554176654429</v>
      </c>
    </row>
    <row r="60" spans="1:10" ht="21.75" customHeight="1">
      <c r="A60" s="210" t="s">
        <v>30</v>
      </c>
      <c r="B60" s="177"/>
      <c r="C60" s="177"/>
      <c r="D60" s="177"/>
      <c r="E60" s="177">
        <f>F60+G60</f>
        <v>12517</v>
      </c>
      <c r="F60" s="177">
        <v>7089</v>
      </c>
      <c r="G60" s="177">
        <v>5428</v>
      </c>
      <c r="H60" s="183">
        <f>ROUNDDOWN(E60/$B$50*100,1)</f>
        <v>9.4</v>
      </c>
      <c r="I60" s="183">
        <f>ROUNDUP(F60/$C$50*100,1)</f>
        <v>10.6</v>
      </c>
      <c r="J60" s="183">
        <f t="shared" si="14"/>
        <v>8.2349728434020086</v>
      </c>
    </row>
    <row r="61" spans="1:10" ht="21.75" customHeight="1">
      <c r="A61" s="210" t="s">
        <v>31</v>
      </c>
      <c r="B61" s="177"/>
      <c r="C61" s="177"/>
      <c r="D61" s="177"/>
      <c r="E61" s="177">
        <f t="shared" ref="E61:E65" si="17">F61+G61</f>
        <v>5608</v>
      </c>
      <c r="F61" s="177">
        <v>3345</v>
      </c>
      <c r="G61" s="177">
        <v>2263</v>
      </c>
      <c r="H61" s="183">
        <f t="shared" si="12"/>
        <v>4.2145449899671581</v>
      </c>
      <c r="I61" s="183">
        <f>ROUNDUP(F61/$C$50*100,1)</f>
        <v>5</v>
      </c>
      <c r="J61" s="183">
        <f t="shared" si="14"/>
        <v>3.4332615225900414</v>
      </c>
    </row>
    <row r="62" spans="1:10" ht="21.75" customHeight="1">
      <c r="A62" s="210" t="s">
        <v>32</v>
      </c>
      <c r="B62" s="177"/>
      <c r="C62" s="177"/>
      <c r="D62" s="177"/>
      <c r="E62" s="177">
        <f t="shared" si="17"/>
        <v>1309</v>
      </c>
      <c r="F62" s="177">
        <v>783</v>
      </c>
      <c r="G62" s="177">
        <v>526</v>
      </c>
      <c r="H62" s="183">
        <f t="shared" si="12"/>
        <v>0.98374454205902473</v>
      </c>
      <c r="I62" s="183">
        <f t="shared" si="13"/>
        <v>1.166063530357861</v>
      </c>
      <c r="J62" s="183">
        <f t="shared" si="14"/>
        <v>0.79800952756622268</v>
      </c>
    </row>
    <row r="63" spans="1:10" ht="21.75" customHeight="1">
      <c r="A63" s="210" t="s">
        <v>33</v>
      </c>
      <c r="B63" s="177"/>
      <c r="C63" s="177"/>
      <c r="D63" s="177"/>
      <c r="E63" s="177">
        <f t="shared" si="17"/>
        <v>6612</v>
      </c>
      <c r="F63" s="177">
        <v>3547</v>
      </c>
      <c r="G63" s="177">
        <v>3065</v>
      </c>
      <c r="H63" s="183">
        <f t="shared" si="12"/>
        <v>4.9690747991552877</v>
      </c>
      <c r="I63" s="183">
        <f t="shared" si="13"/>
        <v>5.2822826847756481</v>
      </c>
      <c r="J63" s="183">
        <f t="shared" si="14"/>
        <v>4.649998482871621</v>
      </c>
    </row>
    <row r="64" spans="1:10" ht="21.75" customHeight="1">
      <c r="A64" s="210" t="s">
        <v>34</v>
      </c>
      <c r="B64" s="177"/>
      <c r="C64" s="177"/>
      <c r="D64" s="177"/>
      <c r="E64" s="177">
        <f t="shared" si="17"/>
        <v>12896</v>
      </c>
      <c r="F64" s="177">
        <v>6409</v>
      </c>
      <c r="G64" s="177">
        <v>6487</v>
      </c>
      <c r="H64" s="183">
        <f t="shared" si="12"/>
        <v>9.6916498200100705</v>
      </c>
      <c r="I64" s="183">
        <f t="shared" si="13"/>
        <v>9.5444459336698984</v>
      </c>
      <c r="J64" s="183">
        <f t="shared" si="14"/>
        <v>9.8416117971902786</v>
      </c>
    </row>
    <row r="65" spans="1:10" ht="21.75" customHeight="1">
      <c r="A65" s="210" t="s">
        <v>35</v>
      </c>
      <c r="B65" s="177"/>
      <c r="C65" s="177"/>
      <c r="D65" s="177"/>
      <c r="E65" s="177">
        <f t="shared" si="17"/>
        <v>5709</v>
      </c>
      <c r="F65" s="177">
        <v>2749</v>
      </c>
      <c r="G65" s="177">
        <v>2960</v>
      </c>
      <c r="H65" s="183">
        <f t="shared" si="12"/>
        <v>4.2904488851145697</v>
      </c>
      <c r="I65" s="183">
        <f t="shared" si="13"/>
        <v>4.0938807726101656</v>
      </c>
      <c r="J65" s="183">
        <f t="shared" si="14"/>
        <v>4.4907000030342568</v>
      </c>
    </row>
    <row r="66" spans="1:10" ht="6" customHeight="1">
      <c r="A66" s="213"/>
      <c r="B66" s="214"/>
      <c r="C66" s="214"/>
      <c r="D66" s="214"/>
      <c r="E66" s="214"/>
      <c r="F66" s="214"/>
      <c r="G66" s="214"/>
      <c r="H66" s="215"/>
      <c r="I66" s="215"/>
      <c r="J66" s="215"/>
    </row>
    <row r="67" spans="1:10" ht="12.75">
      <c r="A67" s="188" t="s">
        <v>36</v>
      </c>
      <c r="B67" s="192"/>
      <c r="C67" s="192"/>
      <c r="D67" s="192"/>
      <c r="E67" s="192"/>
      <c r="F67" s="192"/>
      <c r="G67" s="192"/>
    </row>
    <row r="68" spans="1:10" ht="12.75">
      <c r="A68" s="188" t="s">
        <v>37</v>
      </c>
      <c r="B68" s="192"/>
      <c r="C68" s="192"/>
      <c r="D68" s="192"/>
      <c r="E68" s="192"/>
      <c r="F68" s="192"/>
      <c r="G68" s="192"/>
    </row>
    <row r="69" spans="1:10" ht="12.75">
      <c r="A69" s="188" t="s">
        <v>12</v>
      </c>
      <c r="B69" s="189"/>
      <c r="C69" s="189"/>
      <c r="D69" s="189"/>
      <c r="E69" s="189"/>
      <c r="F69" s="189"/>
      <c r="G69" s="189"/>
      <c r="H69" s="190"/>
      <c r="I69" s="190"/>
      <c r="J69" s="190"/>
    </row>
    <row r="70" spans="1:10" ht="12.75">
      <c r="A70" s="191" t="s">
        <v>13</v>
      </c>
      <c r="B70" s="189"/>
      <c r="C70" s="189"/>
      <c r="D70" s="189"/>
      <c r="E70" s="189"/>
      <c r="F70" s="189"/>
      <c r="G70" s="189"/>
      <c r="H70" s="190"/>
      <c r="I70" s="190"/>
      <c r="J70" s="190"/>
    </row>
    <row r="71" spans="1:10" ht="12.75">
      <c r="A71" s="191" t="s">
        <v>14</v>
      </c>
      <c r="B71" s="189"/>
      <c r="C71" s="189"/>
      <c r="D71" s="189"/>
      <c r="E71" s="189"/>
      <c r="F71" s="189"/>
      <c r="G71" s="189"/>
      <c r="H71" s="190"/>
      <c r="I71" s="190"/>
      <c r="J71" s="190"/>
    </row>
    <row r="73" spans="1:10" ht="10.15" customHeight="1">
      <c r="B73" s="192"/>
      <c r="C73" s="192"/>
      <c r="D73" s="192"/>
      <c r="E73" s="192"/>
      <c r="F73" s="192"/>
      <c r="G73" s="192"/>
    </row>
    <row r="74" spans="1:10" ht="16.149999999999999" customHeight="1">
      <c r="B74" s="192"/>
      <c r="C74" s="192"/>
      <c r="D74" s="231"/>
      <c r="E74" s="231"/>
      <c r="F74" s="231"/>
      <c r="G74" s="231"/>
      <c r="H74" s="231"/>
      <c r="I74" s="231"/>
      <c r="J74" s="231"/>
    </row>
    <row r="75" spans="1:10" ht="12.75">
      <c r="B75" s="192"/>
      <c r="C75" s="192"/>
      <c r="D75" s="232"/>
      <c r="E75" s="232"/>
      <c r="F75" s="232"/>
      <c r="G75" s="232"/>
      <c r="H75" s="232"/>
      <c r="I75" s="232"/>
      <c r="J75" s="232"/>
    </row>
    <row r="76" spans="1:10" ht="22.15" customHeight="1">
      <c r="B76" s="192"/>
      <c r="C76" s="192"/>
      <c r="D76" s="232"/>
      <c r="E76" s="232"/>
      <c r="F76" s="232"/>
      <c r="G76" s="232"/>
      <c r="H76" s="232"/>
      <c r="I76" s="232"/>
      <c r="J76" s="232"/>
    </row>
    <row r="77" spans="1:10" ht="18" customHeight="1">
      <c r="A77" s="233" t="s">
        <v>20</v>
      </c>
      <c r="B77" s="235" t="s">
        <v>38</v>
      </c>
      <c r="C77" s="235"/>
      <c r="D77" s="235"/>
      <c r="E77" s="236" t="s">
        <v>2</v>
      </c>
      <c r="F77" s="237"/>
      <c r="G77" s="238"/>
      <c r="H77" s="239" t="s">
        <v>3</v>
      </c>
      <c r="I77" s="239"/>
      <c r="J77" s="239"/>
    </row>
    <row r="78" spans="1:10" ht="18" customHeight="1">
      <c r="A78" s="234"/>
      <c r="B78" s="216" t="s">
        <v>4</v>
      </c>
      <c r="C78" s="200" t="s">
        <v>5</v>
      </c>
      <c r="D78" s="200" t="s">
        <v>6</v>
      </c>
      <c r="E78" s="216" t="s">
        <v>4</v>
      </c>
      <c r="F78" s="200" t="s">
        <v>5</v>
      </c>
      <c r="G78" s="200" t="s">
        <v>6</v>
      </c>
      <c r="H78" s="216" t="s">
        <v>4</v>
      </c>
      <c r="I78" s="200" t="s">
        <v>5</v>
      </c>
      <c r="J78" s="200" t="s">
        <v>6</v>
      </c>
    </row>
    <row r="79" spans="1:10" ht="18" customHeight="1">
      <c r="A79" s="217"/>
      <c r="B79" s="218"/>
      <c r="C79" s="218"/>
      <c r="D79" s="218"/>
      <c r="E79" s="218"/>
      <c r="F79" s="218"/>
      <c r="G79" s="218"/>
      <c r="H79" s="219"/>
      <c r="I79" s="219"/>
      <c r="J79" s="219"/>
    </row>
    <row r="80" spans="1:10" ht="12.75">
      <c r="A80" s="220" t="s">
        <v>39</v>
      </c>
      <c r="B80" s="221">
        <f>C80+D80</f>
        <v>261362</v>
      </c>
      <c r="C80" s="221">
        <v>130966</v>
      </c>
      <c r="D80" s="221">
        <v>130396</v>
      </c>
      <c r="E80" s="221">
        <f>F80+G80</f>
        <v>71283</v>
      </c>
      <c r="F80" s="221">
        <v>36557</v>
      </c>
      <c r="G80" s="221">
        <v>34726</v>
      </c>
      <c r="H80" s="222">
        <f>E80/$B$80*100</f>
        <v>27.273666409041862</v>
      </c>
      <c r="I80" s="222">
        <f>F80/$C$80*100</f>
        <v>27.913351556892628</v>
      </c>
      <c r="J80" s="222">
        <f>G80/$D$80*100</f>
        <v>26.631185005675022</v>
      </c>
    </row>
    <row r="81" spans="1:10" ht="29.45" customHeight="1">
      <c r="A81" s="223"/>
      <c r="B81" s="205"/>
      <c r="C81" s="205"/>
      <c r="D81" s="205"/>
      <c r="E81" s="205"/>
      <c r="F81" s="205"/>
      <c r="G81" s="205"/>
      <c r="H81" s="206"/>
      <c r="I81" s="206"/>
      <c r="J81" s="206"/>
    </row>
    <row r="82" spans="1:10" ht="39.6" customHeight="1">
      <c r="A82" s="224" t="s">
        <v>40</v>
      </c>
      <c r="B82" s="225">
        <f>C82+D82</f>
        <v>217739</v>
      </c>
      <c r="C82" s="225">
        <v>109185</v>
      </c>
      <c r="D82" s="225">
        <v>108554</v>
      </c>
      <c r="E82" s="225">
        <f>F82+G82</f>
        <v>69129</v>
      </c>
      <c r="F82" s="225">
        <v>35427</v>
      </c>
      <c r="G82" s="225">
        <v>33702</v>
      </c>
      <c r="H82" s="183">
        <f>ROUNDUP(E82/$B$82*100,1)</f>
        <v>31.8</v>
      </c>
      <c r="I82" s="183">
        <f>F82/$C$82*100</f>
        <v>32.446764665476024</v>
      </c>
      <c r="J82" s="183">
        <f>G82/$D$82*100</f>
        <v>31.046299537557342</v>
      </c>
    </row>
    <row r="83" spans="1:10" ht="29.25" customHeight="1">
      <c r="A83" s="226" t="s">
        <v>41</v>
      </c>
      <c r="B83" s="225">
        <f t="shared" ref="B83:B85" si="18">C83+D83</f>
        <v>217739</v>
      </c>
      <c r="C83" s="225">
        <v>109185</v>
      </c>
      <c r="D83" s="225">
        <v>108554</v>
      </c>
      <c r="E83" s="225">
        <f t="shared" ref="E83:E85" si="19">F83+G83</f>
        <v>1018</v>
      </c>
      <c r="F83" s="225">
        <v>226</v>
      </c>
      <c r="G83" s="225">
        <v>792</v>
      </c>
      <c r="H83" s="183">
        <f>E83/$B$83*100</f>
        <v>0.46753222895301255</v>
      </c>
      <c r="I83" s="183">
        <f>F83/$C$83*100</f>
        <v>0.20698813939643723</v>
      </c>
      <c r="J83" s="183">
        <f>G83/$D$83*100</f>
        <v>0.72959080273412313</v>
      </c>
    </row>
    <row r="84" spans="1:10" ht="84.6" customHeight="1">
      <c r="A84" s="227" t="s">
        <v>42</v>
      </c>
      <c r="B84" s="225">
        <f t="shared" si="18"/>
        <v>217739</v>
      </c>
      <c r="C84" s="177">
        <v>109185</v>
      </c>
      <c r="D84" s="225">
        <v>108554</v>
      </c>
      <c r="E84" s="225">
        <f t="shared" si="19"/>
        <v>68111</v>
      </c>
      <c r="F84" s="177">
        <v>35201</v>
      </c>
      <c r="G84" s="177">
        <v>32910</v>
      </c>
      <c r="H84" s="183">
        <f>E84/$B$84*100</f>
        <v>31.281029122022236</v>
      </c>
      <c r="I84" s="183">
        <f>F84/$C$84*100</f>
        <v>32.239776526079588</v>
      </c>
      <c r="J84" s="183">
        <f>G84/$D$84*100</f>
        <v>30.316708734823223</v>
      </c>
    </row>
    <row r="85" spans="1:10" ht="24" customHeight="1">
      <c r="A85" s="228" t="s">
        <v>43</v>
      </c>
      <c r="B85" s="229">
        <f t="shared" si="18"/>
        <v>43623</v>
      </c>
      <c r="C85" s="186">
        <v>21781</v>
      </c>
      <c r="D85" s="186">
        <v>21842</v>
      </c>
      <c r="E85" s="229">
        <f t="shared" si="19"/>
        <v>2154</v>
      </c>
      <c r="F85" s="186">
        <v>1130</v>
      </c>
      <c r="G85" s="186">
        <v>1024</v>
      </c>
      <c r="H85" s="230">
        <f>E85/$B$85*100</f>
        <v>4.937762189670587</v>
      </c>
      <c r="I85" s="230">
        <f>F85/$C$85*100</f>
        <v>5.188007896790781</v>
      </c>
      <c r="J85" s="230">
        <f>G85/$D$85*100</f>
        <v>4.6882153648933249</v>
      </c>
    </row>
    <row r="86" spans="1:10" ht="23.45" customHeight="1">
      <c r="A86" s="188" t="s">
        <v>36</v>
      </c>
      <c r="B86" s="189"/>
      <c r="C86" s="189"/>
      <c r="D86" s="189"/>
      <c r="E86" s="189"/>
      <c r="F86" s="189"/>
      <c r="G86" s="189"/>
      <c r="H86" s="190"/>
      <c r="I86" s="190"/>
      <c r="J86" s="190"/>
    </row>
    <row r="87" spans="1:10" ht="12.75">
      <c r="A87" s="188" t="s">
        <v>12</v>
      </c>
      <c r="B87" s="189"/>
      <c r="C87" s="189"/>
      <c r="D87" s="189"/>
      <c r="E87" s="189"/>
      <c r="F87" s="189"/>
      <c r="G87" s="189"/>
      <c r="H87" s="190"/>
      <c r="I87" s="190"/>
      <c r="J87" s="190"/>
    </row>
    <row r="88" spans="1:10" ht="12.75">
      <c r="A88" s="191" t="s">
        <v>13</v>
      </c>
      <c r="B88" s="189"/>
      <c r="C88" s="189"/>
      <c r="D88" s="189"/>
      <c r="E88" s="189"/>
      <c r="F88" s="189"/>
      <c r="G88" s="189"/>
      <c r="H88" s="190"/>
      <c r="I88" s="190"/>
      <c r="J88" s="190"/>
    </row>
    <row r="89" spans="1:10" ht="12.75">
      <c r="A89" s="191" t="s">
        <v>14</v>
      </c>
      <c r="B89" s="189"/>
      <c r="C89" s="189"/>
      <c r="D89" s="189"/>
      <c r="E89" s="189"/>
      <c r="F89" s="189"/>
      <c r="G89" s="189"/>
      <c r="H89" s="190"/>
      <c r="I89" s="190"/>
      <c r="J89" s="190"/>
    </row>
  </sheetData>
  <mergeCells count="27">
    <mergeCell ref="D23:J23"/>
    <mergeCell ref="A6:A7"/>
    <mergeCell ref="B6:D6"/>
    <mergeCell ref="E6:G6"/>
    <mergeCell ref="H6:J6"/>
    <mergeCell ref="D22:J22"/>
    <mergeCell ref="D24:J24"/>
    <mergeCell ref="D25:J25"/>
    <mergeCell ref="A27:A28"/>
    <mergeCell ref="B27:D27"/>
    <mergeCell ref="E27:G27"/>
    <mergeCell ref="H27:J27"/>
    <mergeCell ref="D42:J42"/>
    <mergeCell ref="D43:J43"/>
    <mergeCell ref="D44:J44"/>
    <mergeCell ref="D45:J45"/>
    <mergeCell ref="A47:A48"/>
    <mergeCell ref="B47:D47"/>
    <mergeCell ref="E47:G47"/>
    <mergeCell ref="H47:J47"/>
    <mergeCell ref="D74:J74"/>
    <mergeCell ref="D75:J75"/>
    <mergeCell ref="D76:J76"/>
    <mergeCell ref="A77:A78"/>
    <mergeCell ref="B77:D77"/>
    <mergeCell ref="E77:G77"/>
    <mergeCell ref="H77:J77"/>
  </mergeCells>
  <pageMargins left="0.70866141732283472" right="0.47244094488188981" top="0.82677165354330717" bottom="0.86614173228346458" header="0.31496062992125984" footer="0.55118110236220474"/>
  <pageSetup orientation="landscape" horizontalDpi="4294967295" verticalDpi="4294967295" r:id="rId1"/>
  <headerFooter alignWithMargins="0"/>
  <rowBreaks count="2" manualBreakCount="2">
    <brk id="21" max="16383" man="1"/>
    <brk id="41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1"/>
  <sheetViews>
    <sheetView topLeftCell="A25" zoomScaleNormal="100" zoomScaleSheetLayoutView="100" workbookViewId="0">
      <selection activeCell="B166" sqref="B166"/>
    </sheetView>
  </sheetViews>
  <sheetFormatPr defaultColWidth="11.42578125" defaultRowHeight="12.75"/>
  <cols>
    <col min="1" max="1" width="28.140625" style="123" customWidth="1"/>
    <col min="2" max="5" width="20.42578125" style="123" customWidth="1"/>
    <col min="6" max="6" width="9" style="124" customWidth="1"/>
    <col min="7" max="7" width="1.42578125" style="125" customWidth="1"/>
    <col min="8" max="8" width="9" style="124" customWidth="1"/>
    <col min="9" max="9" width="1" style="123" customWidth="1"/>
    <col min="10" max="10" width="6.85546875" style="123" customWidth="1"/>
    <col min="11" max="11" width="7.28515625" style="123" customWidth="1"/>
    <col min="12" max="12" width="5.5703125" style="123" customWidth="1"/>
    <col min="13" max="13" width="6.42578125" style="123" customWidth="1"/>
    <col min="14" max="14" width="5.28515625" style="123" customWidth="1"/>
    <col min="15" max="15" width="6.42578125" style="123" customWidth="1"/>
    <col min="16" max="16384" width="11.42578125" style="123"/>
  </cols>
  <sheetData>
    <row r="1" spans="1:11" ht="61.15" customHeight="1">
      <c r="A1" s="122"/>
      <c r="B1" s="122"/>
      <c r="C1" s="122"/>
      <c r="D1" s="122"/>
    </row>
    <row r="2" spans="1:11" ht="30" customHeight="1">
      <c r="A2" s="126" t="s">
        <v>44</v>
      </c>
      <c r="B2" s="126" t="s">
        <v>45</v>
      </c>
      <c r="C2" s="126" t="s">
        <v>46</v>
      </c>
      <c r="D2" s="126" t="s">
        <v>47</v>
      </c>
      <c r="E2" s="126" t="s">
        <v>48</v>
      </c>
      <c r="F2" s="127"/>
      <c r="G2" s="128"/>
      <c r="H2" s="127"/>
      <c r="I2" s="128"/>
      <c r="J2" s="127"/>
      <c r="K2" s="127"/>
    </row>
    <row r="3" spans="1:11">
      <c r="A3" s="129"/>
      <c r="B3" s="130"/>
      <c r="C3" s="131"/>
      <c r="E3" s="132"/>
      <c r="G3" s="124"/>
    </row>
    <row r="4" spans="1:11">
      <c r="A4" s="133" t="s">
        <v>49</v>
      </c>
      <c r="B4" s="134">
        <f>SUM(B5:B21)</f>
        <v>112818</v>
      </c>
      <c r="C4" s="134">
        <f>SUM(C5:C21)</f>
        <v>133063</v>
      </c>
      <c r="D4" s="135">
        <f>B4/C4*100</f>
        <v>84.785402403372828</v>
      </c>
      <c r="E4" s="134"/>
      <c r="F4" s="136"/>
      <c r="G4" s="124"/>
      <c r="H4" s="136"/>
      <c r="J4" s="137"/>
      <c r="K4" s="137" t="s">
        <v>50</v>
      </c>
    </row>
    <row r="5" spans="1:11" ht="20.100000000000001" customHeight="1">
      <c r="A5" s="138" t="s">
        <v>51</v>
      </c>
      <c r="B5" s="139">
        <v>2853</v>
      </c>
      <c r="C5" s="140">
        <v>3685.8</v>
      </c>
      <c r="D5" s="141">
        <f t="shared" ref="D5:D21" si="0">B5/C5*100</f>
        <v>77.405176623799449</v>
      </c>
      <c r="E5" s="140">
        <v>11</v>
      </c>
      <c r="F5" s="136"/>
      <c r="G5" s="124"/>
      <c r="H5" s="136"/>
      <c r="J5" s="142">
        <v>1</v>
      </c>
      <c r="K5" s="137">
        <v>109.62894104888063</v>
      </c>
    </row>
    <row r="6" spans="1:11">
      <c r="A6" s="143" t="s">
        <v>52</v>
      </c>
      <c r="B6" s="144">
        <v>11823</v>
      </c>
      <c r="C6" s="144">
        <v>15744.2</v>
      </c>
      <c r="D6" s="145">
        <f t="shared" si="0"/>
        <v>75.094320448165035</v>
      </c>
      <c r="E6" s="144">
        <v>12</v>
      </c>
      <c r="F6" s="136"/>
      <c r="G6" s="124"/>
      <c r="H6" s="136"/>
      <c r="J6" s="142">
        <v>2</v>
      </c>
      <c r="K6" s="137">
        <v>101.58288397982258</v>
      </c>
    </row>
    <row r="7" spans="1:11" ht="20.100000000000001" customHeight="1">
      <c r="A7" s="138" t="s">
        <v>53</v>
      </c>
      <c r="B7" s="139">
        <v>7076</v>
      </c>
      <c r="C7" s="140">
        <v>6454.5</v>
      </c>
      <c r="D7" s="141">
        <f t="shared" si="0"/>
        <v>109.62894104888063</v>
      </c>
      <c r="E7" s="140">
        <v>1</v>
      </c>
      <c r="F7" s="136"/>
      <c r="G7" s="124"/>
      <c r="H7" s="136"/>
      <c r="J7" s="142">
        <v>3</v>
      </c>
      <c r="K7" s="137">
        <v>99.300857956546935</v>
      </c>
    </row>
    <row r="8" spans="1:11">
      <c r="A8" s="143" t="s">
        <v>54</v>
      </c>
      <c r="B8" s="144">
        <v>33264</v>
      </c>
      <c r="C8" s="144">
        <v>33498.199999999997</v>
      </c>
      <c r="D8" s="145">
        <f t="shared" si="0"/>
        <v>99.300857956546935</v>
      </c>
      <c r="E8" s="144">
        <v>3</v>
      </c>
      <c r="F8" s="136"/>
      <c r="G8" s="124"/>
      <c r="H8" s="136"/>
      <c r="J8" s="142">
        <v>4</v>
      </c>
      <c r="K8" s="137">
        <v>92.520752513244062</v>
      </c>
    </row>
    <row r="9" spans="1:11" ht="20.100000000000001" customHeight="1">
      <c r="A9" s="138" t="s">
        <v>55</v>
      </c>
      <c r="B9" s="139">
        <v>9932</v>
      </c>
      <c r="C9" s="140">
        <v>11887.8</v>
      </c>
      <c r="D9" s="141">
        <f t="shared" si="0"/>
        <v>83.547838960951566</v>
      </c>
      <c r="E9" s="140">
        <v>8</v>
      </c>
      <c r="F9" s="136"/>
      <c r="G9" s="124"/>
      <c r="H9" s="136"/>
      <c r="J9" s="142">
        <v>5</v>
      </c>
      <c r="K9" s="137">
        <v>89.632375037563861</v>
      </c>
    </row>
    <row r="10" spans="1:11">
      <c r="A10" s="143" t="s">
        <v>56</v>
      </c>
      <c r="B10" s="144">
        <v>5647</v>
      </c>
      <c r="C10" s="144">
        <v>7558.2</v>
      </c>
      <c r="D10" s="145">
        <f t="shared" si="0"/>
        <v>74.713556137704757</v>
      </c>
      <c r="E10" s="144">
        <v>13</v>
      </c>
      <c r="F10" s="136"/>
      <c r="G10" s="124"/>
      <c r="H10" s="136"/>
      <c r="J10" s="142">
        <v>6</v>
      </c>
      <c r="K10" s="137">
        <v>88.830170550084077</v>
      </c>
    </row>
    <row r="11" spans="1:11" ht="20.100000000000001" customHeight="1">
      <c r="A11" s="138" t="s">
        <v>57</v>
      </c>
      <c r="B11" s="139">
        <v>1752</v>
      </c>
      <c r="C11" s="140">
        <v>1724.7</v>
      </c>
      <c r="D11" s="141">
        <f t="shared" si="0"/>
        <v>101.58288397982258</v>
      </c>
      <c r="E11" s="140">
        <v>2</v>
      </c>
      <c r="F11" s="136"/>
      <c r="G11" s="124"/>
      <c r="H11" s="136"/>
      <c r="J11" s="142">
        <v>7</v>
      </c>
      <c r="K11" s="137">
        <v>88.041775456919055</v>
      </c>
    </row>
    <row r="12" spans="1:11">
      <c r="A12" s="143" t="s">
        <v>58</v>
      </c>
      <c r="B12" s="144">
        <v>8532</v>
      </c>
      <c r="C12" s="144">
        <v>12094.2</v>
      </c>
      <c r="D12" s="145">
        <f t="shared" si="0"/>
        <v>70.546212233963374</v>
      </c>
      <c r="E12" s="144">
        <v>15</v>
      </c>
      <c r="F12" s="136"/>
      <c r="G12" s="124"/>
      <c r="H12" s="136"/>
      <c r="J12" s="142">
        <v>8</v>
      </c>
      <c r="K12" s="137">
        <v>83.547838960951566</v>
      </c>
    </row>
    <row r="13" spans="1:11" ht="20.100000000000001" customHeight="1">
      <c r="A13" s="138" t="s">
        <v>59</v>
      </c>
      <c r="B13" s="139">
        <v>1849</v>
      </c>
      <c r="C13" s="140">
        <v>2081.5</v>
      </c>
      <c r="D13" s="141">
        <f t="shared" si="0"/>
        <v>88.830170550084077</v>
      </c>
      <c r="E13" s="140">
        <v>6</v>
      </c>
      <c r="F13" s="136"/>
      <c r="G13" s="124"/>
      <c r="H13" s="136"/>
      <c r="J13" s="142">
        <v>9</v>
      </c>
      <c r="K13" s="137">
        <v>83.174589810244484</v>
      </c>
    </row>
    <row r="14" spans="1:11">
      <c r="A14" s="143" t="s">
        <v>60</v>
      </c>
      <c r="B14" s="144">
        <v>4474</v>
      </c>
      <c r="C14" s="144">
        <v>4991.5</v>
      </c>
      <c r="D14" s="145">
        <f t="shared" si="0"/>
        <v>89.632375037563861</v>
      </c>
      <c r="E14" s="144">
        <v>5</v>
      </c>
      <c r="F14" s="136"/>
      <c r="G14" s="124"/>
      <c r="H14" s="136"/>
      <c r="J14" s="142">
        <v>10</v>
      </c>
      <c r="K14" s="137">
        <v>80.327371930888148</v>
      </c>
    </row>
    <row r="15" spans="1:11" ht="20.100000000000001" customHeight="1">
      <c r="A15" s="138" t="s">
        <v>61</v>
      </c>
      <c r="B15" s="139">
        <v>1686</v>
      </c>
      <c r="C15" s="140">
        <v>1915</v>
      </c>
      <c r="D15" s="141">
        <f t="shared" si="0"/>
        <v>88.041775456919055</v>
      </c>
      <c r="E15" s="140">
        <v>7</v>
      </c>
      <c r="F15" s="136"/>
      <c r="G15" s="124"/>
      <c r="H15" s="136"/>
      <c r="J15" s="142">
        <v>11</v>
      </c>
      <c r="K15" s="137">
        <v>77.405176623799449</v>
      </c>
    </row>
    <row r="16" spans="1:11">
      <c r="A16" s="143" t="s">
        <v>62</v>
      </c>
      <c r="B16" s="144">
        <v>7903</v>
      </c>
      <c r="C16" s="144">
        <v>9501.7000000000007</v>
      </c>
      <c r="D16" s="145">
        <f t="shared" si="0"/>
        <v>83.174589810244484</v>
      </c>
      <c r="E16" s="144">
        <v>9</v>
      </c>
      <c r="F16" s="136"/>
      <c r="G16" s="124"/>
      <c r="H16" s="136"/>
      <c r="J16" s="142">
        <v>12</v>
      </c>
      <c r="K16" s="137">
        <v>75.094320448165035</v>
      </c>
    </row>
    <row r="17" spans="1:11" ht="20.100000000000001" customHeight="1">
      <c r="A17" s="138" t="s">
        <v>63</v>
      </c>
      <c r="B17" s="139">
        <v>3980</v>
      </c>
      <c r="C17" s="140">
        <v>6735.1</v>
      </c>
      <c r="D17" s="141">
        <f t="shared" si="0"/>
        <v>59.093406185505785</v>
      </c>
      <c r="E17" s="140">
        <v>17</v>
      </c>
      <c r="F17" s="136"/>
      <c r="G17" s="124"/>
      <c r="H17" s="136"/>
      <c r="J17" s="142">
        <v>13</v>
      </c>
      <c r="K17" s="137">
        <v>74.713556137704757</v>
      </c>
    </row>
    <row r="18" spans="1:11">
      <c r="A18" s="143" t="s">
        <v>64</v>
      </c>
      <c r="B18" s="144">
        <v>4436</v>
      </c>
      <c r="C18" s="144">
        <v>4794.6000000000004</v>
      </c>
      <c r="D18" s="145">
        <f t="shared" si="0"/>
        <v>92.520752513244062</v>
      </c>
      <c r="E18" s="144">
        <v>4</v>
      </c>
      <c r="F18" s="136"/>
      <c r="G18" s="124"/>
      <c r="H18" s="136"/>
      <c r="J18" s="142">
        <v>14</v>
      </c>
      <c r="K18" s="137">
        <v>72.928176795580114</v>
      </c>
    </row>
    <row r="19" spans="1:11" ht="20.100000000000001" customHeight="1">
      <c r="A19" s="138" t="s">
        <v>65</v>
      </c>
      <c r="B19" s="139">
        <v>2650</v>
      </c>
      <c r="C19" s="140">
        <v>3299</v>
      </c>
      <c r="D19" s="141">
        <f t="shared" si="0"/>
        <v>80.327371930888148</v>
      </c>
      <c r="E19" s="140">
        <v>10</v>
      </c>
      <c r="F19" s="136"/>
      <c r="G19" s="124"/>
      <c r="H19" s="136"/>
      <c r="J19" s="142">
        <v>15</v>
      </c>
      <c r="K19" s="137">
        <v>70.546212233963374</v>
      </c>
    </row>
    <row r="20" spans="1:11">
      <c r="A20" s="143" t="s">
        <v>66</v>
      </c>
      <c r="B20" s="144">
        <v>2189</v>
      </c>
      <c r="C20" s="144">
        <v>3296</v>
      </c>
      <c r="D20" s="145">
        <f t="shared" si="0"/>
        <v>66.413834951456309</v>
      </c>
      <c r="E20" s="144">
        <v>16</v>
      </c>
      <c r="F20" s="136"/>
      <c r="G20" s="124"/>
      <c r="H20" s="136"/>
      <c r="J20" s="142">
        <v>16</v>
      </c>
      <c r="K20" s="137">
        <v>66.413834951456309</v>
      </c>
    </row>
    <row r="21" spans="1:11" ht="20.100000000000001" customHeight="1">
      <c r="A21" s="146" t="s">
        <v>67</v>
      </c>
      <c r="B21" s="147">
        <v>2772</v>
      </c>
      <c r="C21" s="148">
        <v>3801</v>
      </c>
      <c r="D21" s="149">
        <f t="shared" si="0"/>
        <v>72.928176795580114</v>
      </c>
      <c r="E21" s="148">
        <v>14</v>
      </c>
      <c r="F21" s="136"/>
      <c r="G21" s="124"/>
      <c r="H21" s="136"/>
      <c r="J21" s="142">
        <v>17</v>
      </c>
      <c r="K21" s="137">
        <v>59.093406185505785</v>
      </c>
    </row>
    <row r="22" spans="1:11" ht="18" customHeight="1">
      <c r="A22" s="150" t="s">
        <v>68</v>
      </c>
      <c r="B22" s="151"/>
      <c r="C22" s="151"/>
      <c r="D22" s="151"/>
    </row>
    <row r="23" spans="1:11">
      <c r="A23" s="152" t="s">
        <v>69</v>
      </c>
      <c r="B23" s="151"/>
      <c r="C23" s="151"/>
      <c r="D23" s="151"/>
    </row>
    <row r="24" spans="1:11" ht="13.5" customHeight="1">
      <c r="A24" s="153" t="s">
        <v>70</v>
      </c>
      <c r="B24" s="151"/>
      <c r="C24" s="151"/>
      <c r="D24" s="151"/>
    </row>
    <row r="25" spans="1:11">
      <c r="A25" s="154" t="s">
        <v>71</v>
      </c>
    </row>
    <row r="26" spans="1:11">
      <c r="A26" s="154"/>
    </row>
    <row r="27" spans="1:11">
      <c r="A27" s="154"/>
    </row>
    <row r="28" spans="1:11">
      <c r="A28" s="154"/>
    </row>
    <row r="29" spans="1:11">
      <c r="A29" s="154"/>
    </row>
    <row r="30" spans="1:11" ht="16.5" customHeight="1">
      <c r="A30" s="258"/>
      <c r="B30" s="258"/>
      <c r="C30" s="258"/>
      <c r="D30" s="258"/>
      <c r="E30" s="258"/>
    </row>
    <row r="31" spans="1:11">
      <c r="A31" s="258"/>
      <c r="B31" s="258"/>
      <c r="C31" s="258"/>
      <c r="D31" s="258"/>
      <c r="E31" s="258"/>
      <c r="F31" s="155"/>
    </row>
    <row r="32" spans="1:11">
      <c r="A32" s="259"/>
      <c r="B32" s="259"/>
      <c r="C32" s="259"/>
      <c r="D32" s="259"/>
      <c r="E32" s="259"/>
    </row>
    <row r="33" spans="1:11">
      <c r="A33" s="156"/>
      <c r="B33" s="156"/>
      <c r="C33" s="156"/>
      <c r="D33" s="156"/>
    </row>
    <row r="34" spans="1:11" ht="37.5" customHeight="1">
      <c r="A34" s="126" t="s">
        <v>44</v>
      </c>
      <c r="B34" s="126" t="s">
        <v>72</v>
      </c>
      <c r="C34" s="126" t="s">
        <v>73</v>
      </c>
      <c r="D34" s="126" t="s">
        <v>47</v>
      </c>
      <c r="E34" s="126" t="s">
        <v>48</v>
      </c>
      <c r="F34" s="127"/>
      <c r="G34" s="128"/>
      <c r="H34" s="127"/>
      <c r="I34" s="128"/>
      <c r="J34" s="127"/>
      <c r="K34" s="127"/>
    </row>
    <row r="35" spans="1:11">
      <c r="A35" s="129"/>
      <c r="B35" s="130"/>
      <c r="C35" s="131"/>
      <c r="D35" s="132"/>
      <c r="E35" s="132"/>
      <c r="G35" s="124"/>
    </row>
    <row r="36" spans="1:11">
      <c r="A36" s="133" t="s">
        <v>49</v>
      </c>
      <c r="B36" s="134">
        <f>SUM(B37:B53)</f>
        <v>71283</v>
      </c>
      <c r="C36" s="134">
        <f>SUM(C37:C53)</f>
        <v>261361.80000000005</v>
      </c>
      <c r="D36" s="135">
        <f>B36/C36*100</f>
        <v>27.273687279472359</v>
      </c>
      <c r="E36" s="134"/>
      <c r="F36" s="136"/>
      <c r="G36" s="124"/>
      <c r="H36" s="136"/>
      <c r="J36" s="137"/>
      <c r="K36" s="137" t="s">
        <v>50</v>
      </c>
    </row>
    <row r="37" spans="1:11" ht="20.45" customHeight="1">
      <c r="A37" s="138" t="s">
        <v>51</v>
      </c>
      <c r="B37" s="139">
        <v>2337</v>
      </c>
      <c r="C37" s="140">
        <v>6053</v>
      </c>
      <c r="D37" s="141">
        <f t="shared" ref="D37:D53" si="1">B37/C37*100</f>
        <v>38.608954237568149</v>
      </c>
      <c r="E37" s="140">
        <v>3</v>
      </c>
      <c r="F37" s="136"/>
      <c r="G37" s="124"/>
      <c r="H37" s="136">
        <v>1</v>
      </c>
      <c r="J37" s="137"/>
      <c r="K37" s="137">
        <v>55.166661259098227</v>
      </c>
    </row>
    <row r="38" spans="1:11">
      <c r="A38" s="143" t="s">
        <v>52</v>
      </c>
      <c r="B38" s="144">
        <v>3626</v>
      </c>
      <c r="C38" s="144">
        <v>28940.499999999996</v>
      </c>
      <c r="D38" s="145">
        <f t="shared" si="1"/>
        <v>12.529154644874833</v>
      </c>
      <c r="E38" s="144">
        <v>10</v>
      </c>
      <c r="F38" s="136"/>
      <c r="G38" s="124"/>
      <c r="H38" s="136">
        <v>2</v>
      </c>
      <c r="J38" s="137"/>
      <c r="K38" s="137">
        <v>40.74380501566548</v>
      </c>
    </row>
    <row r="39" spans="1:11" ht="20.45" customHeight="1">
      <c r="A39" s="138" t="s">
        <v>53</v>
      </c>
      <c r="B39" s="139">
        <v>2034</v>
      </c>
      <c r="C39" s="140">
        <v>12602.399999999998</v>
      </c>
      <c r="D39" s="141">
        <f t="shared" si="1"/>
        <v>16.139782898495529</v>
      </c>
      <c r="E39" s="140">
        <v>8</v>
      </c>
      <c r="F39" s="136"/>
      <c r="G39" s="124"/>
      <c r="H39" s="136">
        <v>3</v>
      </c>
      <c r="J39" s="137"/>
      <c r="K39" s="137">
        <v>38.608954237568149</v>
      </c>
    </row>
    <row r="40" spans="1:11">
      <c r="A40" s="143" t="s">
        <v>54</v>
      </c>
      <c r="B40" s="144">
        <v>40807</v>
      </c>
      <c r="C40" s="144">
        <v>73970.400000000009</v>
      </c>
      <c r="D40" s="145">
        <f t="shared" si="1"/>
        <v>55.166661259098227</v>
      </c>
      <c r="E40" s="144">
        <v>1</v>
      </c>
      <c r="F40" s="136"/>
      <c r="G40" s="124"/>
      <c r="H40" s="136">
        <v>4</v>
      </c>
      <c r="J40" s="137"/>
      <c r="K40" s="137">
        <v>29.502905100064559</v>
      </c>
    </row>
    <row r="41" spans="1:11" ht="20.45" customHeight="1">
      <c r="A41" s="138" t="s">
        <v>55</v>
      </c>
      <c r="B41" s="139">
        <v>5500</v>
      </c>
      <c r="C41" s="140">
        <v>22647.8</v>
      </c>
      <c r="D41" s="141">
        <f t="shared" si="1"/>
        <v>24.284919506530436</v>
      </c>
      <c r="E41" s="140">
        <v>6</v>
      </c>
      <c r="F41" s="136"/>
      <c r="G41" s="124"/>
      <c r="H41" s="136">
        <v>5</v>
      </c>
      <c r="J41" s="137"/>
      <c r="K41" s="137">
        <v>24.787535410764871</v>
      </c>
    </row>
    <row r="42" spans="1:11">
      <c r="A42" s="143" t="s">
        <v>56</v>
      </c>
      <c r="B42" s="144">
        <v>6008</v>
      </c>
      <c r="C42" s="144">
        <v>14745.8</v>
      </c>
      <c r="D42" s="145">
        <f t="shared" si="1"/>
        <v>40.74380501566548</v>
      </c>
      <c r="E42" s="144">
        <v>2</v>
      </c>
      <c r="F42" s="136"/>
      <c r="G42" s="124"/>
      <c r="H42" s="136">
        <v>6</v>
      </c>
      <c r="J42" s="137"/>
      <c r="K42" s="137">
        <v>24.284919506530436</v>
      </c>
    </row>
    <row r="43" spans="1:11" ht="20.45" customHeight="1">
      <c r="A43" s="138" t="s">
        <v>57</v>
      </c>
      <c r="B43" s="139">
        <v>914</v>
      </c>
      <c r="C43" s="140">
        <v>3098</v>
      </c>
      <c r="D43" s="141">
        <f t="shared" si="1"/>
        <v>29.502905100064559</v>
      </c>
      <c r="E43" s="140">
        <v>4</v>
      </c>
      <c r="F43" s="136"/>
      <c r="G43" s="124"/>
      <c r="H43" s="136">
        <v>7</v>
      </c>
      <c r="J43" s="137"/>
      <c r="K43" s="137">
        <v>23.49196243832564</v>
      </c>
    </row>
    <row r="44" spans="1:11">
      <c r="A44" s="143" t="s">
        <v>58</v>
      </c>
      <c r="B44" s="144">
        <v>1725</v>
      </c>
      <c r="C44" s="144">
        <v>21310</v>
      </c>
      <c r="D44" s="145">
        <f t="shared" si="1"/>
        <v>8.0947911778507748</v>
      </c>
      <c r="E44" s="144">
        <v>13</v>
      </c>
      <c r="F44" s="136"/>
      <c r="G44" s="124"/>
      <c r="H44" s="136">
        <v>8</v>
      </c>
      <c r="J44" s="137"/>
      <c r="K44" s="137">
        <v>16.139782898495529</v>
      </c>
    </row>
    <row r="45" spans="1:11" ht="20.45" customHeight="1">
      <c r="A45" s="138" t="s">
        <v>59</v>
      </c>
      <c r="B45" s="157"/>
      <c r="C45" s="140">
        <v>4118.1000000000004</v>
      </c>
      <c r="D45" s="158">
        <f t="shared" si="1"/>
        <v>0</v>
      </c>
      <c r="E45" s="158"/>
      <c r="F45" s="136"/>
      <c r="G45" s="124"/>
      <c r="H45" s="136">
        <v>9</v>
      </c>
      <c r="J45" s="137"/>
      <c r="K45" s="137">
        <v>13.373784904959447</v>
      </c>
    </row>
    <row r="46" spans="1:11">
      <c r="A46" s="143" t="s">
        <v>60</v>
      </c>
      <c r="B46" s="159">
        <v>1042</v>
      </c>
      <c r="C46" s="144">
        <v>10246.200000000001</v>
      </c>
      <c r="D46" s="145">
        <f t="shared" si="1"/>
        <v>10.16962386055318</v>
      </c>
      <c r="E46" s="159">
        <v>11</v>
      </c>
      <c r="F46" s="136"/>
      <c r="G46" s="124"/>
      <c r="H46" s="136">
        <v>10</v>
      </c>
      <c r="J46" s="137"/>
      <c r="K46" s="137">
        <v>12.529154644874833</v>
      </c>
    </row>
    <row r="47" spans="1:11" ht="20.45" customHeight="1">
      <c r="A47" s="138" t="s">
        <v>61</v>
      </c>
      <c r="B47" s="157"/>
      <c r="C47" s="140">
        <v>3263.1</v>
      </c>
      <c r="D47" s="141">
        <f t="shared" si="1"/>
        <v>0</v>
      </c>
      <c r="E47" s="158"/>
      <c r="F47" s="136"/>
      <c r="G47" s="124"/>
      <c r="H47" s="136">
        <v>11</v>
      </c>
      <c r="J47" s="137"/>
      <c r="K47" s="137">
        <v>10.16962386055318</v>
      </c>
    </row>
    <row r="48" spans="1:11">
      <c r="A48" s="143" t="s">
        <v>62</v>
      </c>
      <c r="B48" s="144">
        <v>1177</v>
      </c>
      <c r="C48" s="144">
        <v>18640.7</v>
      </c>
      <c r="D48" s="145">
        <f t="shared" si="1"/>
        <v>6.3141405633908594</v>
      </c>
      <c r="E48" s="144">
        <v>15</v>
      </c>
      <c r="F48" s="136"/>
      <c r="G48" s="124"/>
      <c r="H48" s="136">
        <v>12</v>
      </c>
      <c r="J48" s="137"/>
      <c r="K48" s="137">
        <v>9.8113153339510291</v>
      </c>
    </row>
    <row r="49" spans="1:11" ht="20.45" customHeight="1">
      <c r="A49" s="138" t="s">
        <v>63</v>
      </c>
      <c r="B49" s="139">
        <v>1366</v>
      </c>
      <c r="C49" s="140">
        <v>13922.7</v>
      </c>
      <c r="D49" s="141">
        <f t="shared" si="1"/>
        <v>9.8113153339510291</v>
      </c>
      <c r="E49" s="140">
        <v>12</v>
      </c>
      <c r="F49" s="136"/>
      <c r="G49" s="124"/>
      <c r="H49" s="136">
        <v>13</v>
      </c>
      <c r="J49" s="137"/>
      <c r="K49" s="137">
        <v>8.0947911778507748</v>
      </c>
    </row>
    <row r="50" spans="1:11">
      <c r="A50" s="143" t="s">
        <v>64</v>
      </c>
      <c r="B50" s="144">
        <v>1296</v>
      </c>
      <c r="C50" s="144">
        <v>9690.6</v>
      </c>
      <c r="D50" s="145">
        <f t="shared" si="1"/>
        <v>13.373784904959447</v>
      </c>
      <c r="E50" s="144">
        <v>9</v>
      </c>
      <c r="F50" s="136"/>
      <c r="G50" s="124"/>
      <c r="H50" s="136">
        <v>14</v>
      </c>
      <c r="J50" s="137"/>
      <c r="K50" s="137">
        <v>7.3052689252123093</v>
      </c>
    </row>
    <row r="51" spans="1:11" ht="20.45" customHeight="1">
      <c r="A51" s="138" t="s">
        <v>65</v>
      </c>
      <c r="B51" s="139">
        <v>400</v>
      </c>
      <c r="C51" s="140">
        <v>5475.5</v>
      </c>
      <c r="D51" s="141">
        <f t="shared" si="1"/>
        <v>7.3052689252123093</v>
      </c>
      <c r="E51" s="140">
        <v>14</v>
      </c>
      <c r="F51" s="136"/>
      <c r="G51" s="124"/>
      <c r="H51" s="136">
        <v>15</v>
      </c>
      <c r="J51" s="137"/>
      <c r="K51" s="137">
        <v>6.3141405633908594</v>
      </c>
    </row>
    <row r="52" spans="1:11">
      <c r="A52" s="143" t="s">
        <v>66</v>
      </c>
      <c r="B52" s="144">
        <v>1476</v>
      </c>
      <c r="C52" s="144">
        <v>6283</v>
      </c>
      <c r="D52" s="145">
        <f t="shared" si="1"/>
        <v>23.49196243832564</v>
      </c>
      <c r="E52" s="144">
        <v>7</v>
      </c>
      <c r="F52" s="136"/>
      <c r="G52" s="124"/>
      <c r="H52" s="136">
        <v>16</v>
      </c>
      <c r="J52" s="137"/>
      <c r="K52" s="137">
        <v>0</v>
      </c>
    </row>
    <row r="53" spans="1:11" ht="20.45" customHeight="1">
      <c r="A53" s="146" t="s">
        <v>67</v>
      </c>
      <c r="B53" s="147">
        <v>1575</v>
      </c>
      <c r="C53" s="148">
        <v>6354</v>
      </c>
      <c r="D53" s="149">
        <f t="shared" si="1"/>
        <v>24.787535410764871</v>
      </c>
      <c r="E53" s="148">
        <v>5</v>
      </c>
      <c r="F53" s="136"/>
      <c r="G53" s="124"/>
      <c r="H53" s="136">
        <v>17</v>
      </c>
      <c r="J53" s="137"/>
      <c r="K53" s="137">
        <v>0</v>
      </c>
    </row>
    <row r="54" spans="1:11">
      <c r="A54" s="160" t="s">
        <v>74</v>
      </c>
      <c r="B54" s="161"/>
      <c r="C54" s="161"/>
      <c r="D54" s="162"/>
      <c r="I54" s="124"/>
    </row>
    <row r="55" spans="1:11" ht="18" customHeight="1">
      <c r="A55" s="150" t="s">
        <v>68</v>
      </c>
      <c r="B55" s="151"/>
      <c r="C55" s="151"/>
      <c r="D55" s="151"/>
    </row>
    <row r="56" spans="1:11">
      <c r="A56" s="152" t="s">
        <v>69</v>
      </c>
      <c r="B56" s="151"/>
      <c r="C56" s="151"/>
      <c r="D56" s="151"/>
    </row>
    <row r="57" spans="1:11">
      <c r="A57" s="163" t="s">
        <v>75</v>
      </c>
      <c r="B57" s="164"/>
      <c r="C57" s="164"/>
      <c r="D57" s="164"/>
    </row>
    <row r="58" spans="1:11">
      <c r="A58" s="154" t="s">
        <v>76</v>
      </c>
      <c r="B58" s="164"/>
      <c r="C58" s="164"/>
      <c r="D58" s="164"/>
    </row>
    <row r="59" spans="1:11">
      <c r="A59" s="154"/>
    </row>
    <row r="60" spans="1:11" ht="18" customHeight="1">
      <c r="A60" s="258"/>
      <c r="B60" s="258"/>
      <c r="C60" s="258"/>
      <c r="D60" s="258"/>
      <c r="E60" s="258"/>
    </row>
    <row r="61" spans="1:11">
      <c r="A61" s="258"/>
      <c r="B61" s="258"/>
      <c r="C61" s="258"/>
      <c r="D61" s="258"/>
      <c r="E61" s="258"/>
    </row>
    <row r="62" spans="1:11">
      <c r="A62" s="259"/>
      <c r="B62" s="259"/>
      <c r="C62" s="259"/>
      <c r="D62" s="259"/>
      <c r="E62" s="259"/>
      <c r="F62" s="155"/>
    </row>
    <row r="63" spans="1:11" ht="9.75" customHeight="1">
      <c r="A63" s="156"/>
      <c r="B63" s="156"/>
      <c r="C63" s="156"/>
      <c r="D63" s="156"/>
    </row>
    <row r="64" spans="1:11" ht="35.25" customHeight="1">
      <c r="A64" s="126" t="s">
        <v>44</v>
      </c>
      <c r="B64" s="126" t="s">
        <v>72</v>
      </c>
      <c r="C64" s="126" t="s">
        <v>77</v>
      </c>
      <c r="D64" s="126" t="s">
        <v>47</v>
      </c>
      <c r="E64" s="126" t="s">
        <v>48</v>
      </c>
      <c r="F64" s="127"/>
      <c r="G64" s="128"/>
      <c r="H64" s="127"/>
      <c r="I64" s="128"/>
      <c r="J64" s="127"/>
      <c r="K64" s="127"/>
    </row>
    <row r="65" spans="1:11">
      <c r="A65" s="129"/>
      <c r="B65" s="130"/>
      <c r="C65" s="131"/>
      <c r="D65" s="132"/>
      <c r="E65" s="132"/>
      <c r="G65" s="124"/>
    </row>
    <row r="66" spans="1:11">
      <c r="A66" s="133" t="s">
        <v>49</v>
      </c>
      <c r="B66" s="134">
        <f>SUM(B67:B83)</f>
        <v>69129</v>
      </c>
      <c r="C66" s="134">
        <f>SUM(C67:C83)</f>
        <v>217738.80000000005</v>
      </c>
      <c r="D66" s="135">
        <f>ROUNDUP(B66/C66*100,1)</f>
        <v>31.8</v>
      </c>
      <c r="E66" s="134"/>
      <c r="F66" s="136"/>
      <c r="G66" s="124"/>
      <c r="H66" s="136"/>
      <c r="J66" s="137"/>
      <c r="K66" s="137" t="s">
        <v>50</v>
      </c>
    </row>
    <row r="67" spans="1:11" ht="21.95" customHeight="1">
      <c r="A67" s="138" t="s">
        <v>51</v>
      </c>
      <c r="B67" s="139">
        <v>2337</v>
      </c>
      <c r="C67" s="140">
        <v>5056</v>
      </c>
      <c r="D67" s="141">
        <f>B67/C67*100</f>
        <v>46.222310126582279</v>
      </c>
      <c r="E67" s="140">
        <v>3</v>
      </c>
      <c r="F67" s="136"/>
      <c r="G67" s="124"/>
      <c r="H67" s="136">
        <v>1</v>
      </c>
      <c r="J67" s="137"/>
      <c r="K67" s="137">
        <v>63.716368464600016</v>
      </c>
    </row>
    <row r="68" spans="1:11">
      <c r="A68" s="143" t="s">
        <v>52</v>
      </c>
      <c r="B68" s="144">
        <v>3553</v>
      </c>
      <c r="C68" s="144">
        <v>24147.499999999996</v>
      </c>
      <c r="D68" s="145">
        <f t="shared" ref="D68:D83" si="2">B68/C68*100</f>
        <v>14.713738482244541</v>
      </c>
      <c r="E68" s="144">
        <v>10</v>
      </c>
      <c r="F68" s="136"/>
      <c r="G68" s="124"/>
      <c r="H68" s="136">
        <v>2</v>
      </c>
      <c r="J68" s="137"/>
      <c r="K68" s="137">
        <v>47.695728228350966</v>
      </c>
    </row>
    <row r="69" spans="1:11" ht="21.95" customHeight="1">
      <c r="A69" s="138" t="s">
        <v>53</v>
      </c>
      <c r="B69" s="139">
        <v>2034</v>
      </c>
      <c r="C69" s="140">
        <v>10579.399999999998</v>
      </c>
      <c r="D69" s="141">
        <f t="shared" si="2"/>
        <v>19.226043064824097</v>
      </c>
      <c r="E69" s="140">
        <v>8</v>
      </c>
      <c r="F69" s="136"/>
      <c r="G69" s="124"/>
      <c r="H69" s="136">
        <v>3</v>
      </c>
      <c r="J69" s="137"/>
      <c r="K69" s="137">
        <v>46.222310126582279</v>
      </c>
    </row>
    <row r="70" spans="1:11">
      <c r="A70" s="143" t="s">
        <v>54</v>
      </c>
      <c r="B70" s="144">
        <v>38966</v>
      </c>
      <c r="C70" s="144">
        <v>61155.400000000009</v>
      </c>
      <c r="D70" s="145">
        <f t="shared" si="2"/>
        <v>63.716368464600016</v>
      </c>
      <c r="E70" s="144">
        <v>1</v>
      </c>
      <c r="F70" s="136"/>
      <c r="G70" s="124"/>
      <c r="H70" s="136">
        <v>4</v>
      </c>
      <c r="J70" s="137"/>
      <c r="K70" s="137">
        <v>35.550369506028787</v>
      </c>
    </row>
    <row r="71" spans="1:11" ht="21.95" customHeight="1">
      <c r="A71" s="138" t="s">
        <v>55</v>
      </c>
      <c r="B71" s="139">
        <v>5500</v>
      </c>
      <c r="C71" s="140">
        <v>18912.8</v>
      </c>
      <c r="D71" s="141">
        <f t="shared" si="2"/>
        <v>29.080834144071744</v>
      </c>
      <c r="E71" s="140">
        <v>5</v>
      </c>
      <c r="F71" s="136"/>
      <c r="G71" s="124"/>
      <c r="H71" s="136">
        <v>5</v>
      </c>
      <c r="J71" s="137"/>
      <c r="K71" s="137">
        <v>29.080834144071744</v>
      </c>
    </row>
    <row r="72" spans="1:11">
      <c r="A72" s="143" t="s">
        <v>56</v>
      </c>
      <c r="B72" s="144">
        <v>5835</v>
      </c>
      <c r="C72" s="144">
        <v>12233.8</v>
      </c>
      <c r="D72" s="145">
        <f t="shared" si="2"/>
        <v>47.695728228350966</v>
      </c>
      <c r="E72" s="144">
        <v>2</v>
      </c>
      <c r="F72" s="136"/>
      <c r="G72" s="124"/>
      <c r="H72" s="136">
        <v>6</v>
      </c>
      <c r="J72" s="137"/>
      <c r="K72" s="137">
        <v>28.736489004845321</v>
      </c>
    </row>
    <row r="73" spans="1:11" ht="21.95" customHeight="1">
      <c r="A73" s="138" t="s">
        <v>57</v>
      </c>
      <c r="B73" s="139">
        <v>914</v>
      </c>
      <c r="C73" s="140">
        <v>2571</v>
      </c>
      <c r="D73" s="141">
        <f t="shared" si="2"/>
        <v>35.550369506028787</v>
      </c>
      <c r="E73" s="140">
        <v>4</v>
      </c>
      <c r="F73" s="136"/>
      <c r="G73" s="124"/>
      <c r="H73" s="136">
        <v>7</v>
      </c>
      <c r="J73" s="137"/>
      <c r="K73" s="137">
        <v>28.023542813745966</v>
      </c>
    </row>
    <row r="74" spans="1:11">
      <c r="A74" s="143" t="s">
        <v>58</v>
      </c>
      <c r="B74" s="144">
        <v>1691</v>
      </c>
      <c r="C74" s="144">
        <v>18016</v>
      </c>
      <c r="D74" s="145">
        <f t="shared" si="2"/>
        <v>9.3861012433392546</v>
      </c>
      <c r="E74" s="144">
        <v>13</v>
      </c>
      <c r="F74" s="136"/>
      <c r="G74" s="124"/>
      <c r="H74" s="136">
        <v>8</v>
      </c>
      <c r="J74" s="137"/>
      <c r="K74" s="137">
        <v>19.226043064824097</v>
      </c>
    </row>
    <row r="75" spans="1:11" ht="21.95" customHeight="1">
      <c r="A75" s="138" t="s">
        <v>59</v>
      </c>
      <c r="B75" s="165"/>
      <c r="C75" s="140">
        <v>3422.1</v>
      </c>
      <c r="D75" s="141">
        <f t="shared" si="2"/>
        <v>0</v>
      </c>
      <c r="E75" s="140"/>
      <c r="F75" s="136"/>
      <c r="G75" s="124"/>
      <c r="H75" s="136">
        <v>9</v>
      </c>
      <c r="J75" s="137"/>
      <c r="K75" s="137">
        <v>16.092182378066951</v>
      </c>
    </row>
    <row r="76" spans="1:11">
      <c r="A76" s="143" t="s">
        <v>60</v>
      </c>
      <c r="B76" s="144">
        <v>1042</v>
      </c>
      <c r="C76" s="144">
        <v>8482.2000000000007</v>
      </c>
      <c r="D76" s="145">
        <f t="shared" si="2"/>
        <v>12.284548819881634</v>
      </c>
      <c r="E76" s="144">
        <v>11</v>
      </c>
      <c r="F76" s="136"/>
      <c r="G76" s="124"/>
      <c r="H76" s="136">
        <v>10</v>
      </c>
      <c r="J76" s="137"/>
      <c r="K76" s="137">
        <v>14.713738482244541</v>
      </c>
    </row>
    <row r="77" spans="1:11" ht="21.95" customHeight="1">
      <c r="A77" s="138" t="s">
        <v>61</v>
      </c>
      <c r="B77" s="165"/>
      <c r="C77" s="140">
        <v>2709.1</v>
      </c>
      <c r="D77" s="141">
        <f t="shared" si="2"/>
        <v>0</v>
      </c>
      <c r="E77" s="140"/>
      <c r="F77" s="136"/>
      <c r="G77" s="124"/>
      <c r="H77" s="136">
        <v>11</v>
      </c>
      <c r="J77" s="137"/>
      <c r="K77" s="137">
        <v>12.284548819881634</v>
      </c>
    </row>
    <row r="78" spans="1:11">
      <c r="A78" s="143" t="s">
        <v>62</v>
      </c>
      <c r="B78" s="144">
        <v>1177</v>
      </c>
      <c r="C78" s="144">
        <v>15513.7</v>
      </c>
      <c r="D78" s="145">
        <f t="shared" si="2"/>
        <v>7.5868425971882907</v>
      </c>
      <c r="E78" s="144">
        <v>15</v>
      </c>
      <c r="F78" s="136"/>
      <c r="G78" s="124"/>
      <c r="H78" s="136">
        <v>12</v>
      </c>
      <c r="J78" s="137"/>
      <c r="K78" s="137">
        <v>11.799562915165806</v>
      </c>
    </row>
    <row r="79" spans="1:11" ht="21.95" customHeight="1">
      <c r="A79" s="138" t="s">
        <v>63</v>
      </c>
      <c r="B79" s="139">
        <v>1366</v>
      </c>
      <c r="C79" s="140">
        <v>11576.7</v>
      </c>
      <c r="D79" s="141">
        <f t="shared" si="2"/>
        <v>11.799562915165806</v>
      </c>
      <c r="E79" s="140">
        <v>12</v>
      </c>
      <c r="F79" s="136"/>
      <c r="G79" s="124"/>
      <c r="H79" s="136">
        <v>13</v>
      </c>
      <c r="J79" s="137"/>
      <c r="K79" s="137">
        <v>9.3861012433392546</v>
      </c>
    </row>
    <row r="80" spans="1:11">
      <c r="A80" s="143" t="s">
        <v>64</v>
      </c>
      <c r="B80" s="144">
        <v>1296</v>
      </c>
      <c r="C80" s="144">
        <v>8053.6</v>
      </c>
      <c r="D80" s="145">
        <f t="shared" si="2"/>
        <v>16.092182378066951</v>
      </c>
      <c r="E80" s="144">
        <v>9</v>
      </c>
      <c r="F80" s="136"/>
      <c r="G80" s="124"/>
      <c r="H80" s="136">
        <v>14</v>
      </c>
      <c r="J80" s="137"/>
      <c r="K80" s="137">
        <v>8.5534053244948147</v>
      </c>
    </row>
    <row r="81" spans="1:11" ht="21.95" customHeight="1">
      <c r="A81" s="138" t="s">
        <v>65</v>
      </c>
      <c r="B81" s="139">
        <v>400</v>
      </c>
      <c r="C81" s="140">
        <v>4676.5</v>
      </c>
      <c r="D81" s="141">
        <f t="shared" si="2"/>
        <v>8.5534053244948147</v>
      </c>
      <c r="E81" s="140">
        <v>14</v>
      </c>
      <c r="F81" s="136"/>
      <c r="G81" s="124"/>
      <c r="H81" s="136">
        <v>15</v>
      </c>
      <c r="J81" s="137"/>
      <c r="K81" s="137">
        <v>7.5868425971882907</v>
      </c>
    </row>
    <row r="82" spans="1:11">
      <c r="A82" s="143" t="s">
        <v>66</v>
      </c>
      <c r="B82" s="144">
        <v>1476</v>
      </c>
      <c r="C82" s="144">
        <v>5267</v>
      </c>
      <c r="D82" s="145">
        <f t="shared" si="2"/>
        <v>28.023542813745966</v>
      </c>
      <c r="E82" s="144">
        <v>7</v>
      </c>
      <c r="F82" s="136"/>
      <c r="G82" s="124"/>
      <c r="H82" s="136">
        <v>16</v>
      </c>
      <c r="J82" s="137"/>
      <c r="K82" s="137">
        <v>0</v>
      </c>
    </row>
    <row r="83" spans="1:11" ht="21.95" customHeight="1">
      <c r="A83" s="146" t="s">
        <v>67</v>
      </c>
      <c r="B83" s="147">
        <v>1542</v>
      </c>
      <c r="C83" s="148">
        <v>5366</v>
      </c>
      <c r="D83" s="149">
        <f t="shared" si="2"/>
        <v>28.736489004845321</v>
      </c>
      <c r="E83" s="148">
        <v>6</v>
      </c>
      <c r="F83" s="136"/>
      <c r="G83" s="124"/>
      <c r="H83" s="136">
        <v>17</v>
      </c>
      <c r="J83" s="137"/>
      <c r="K83" s="137">
        <v>0</v>
      </c>
    </row>
    <row r="84" spans="1:11" ht="16.5" customHeight="1">
      <c r="A84" s="160" t="s">
        <v>78</v>
      </c>
      <c r="B84" s="161"/>
      <c r="C84" s="161"/>
      <c r="D84" s="162"/>
    </row>
    <row r="85" spans="1:11" ht="18" customHeight="1">
      <c r="A85" s="150" t="s">
        <v>68</v>
      </c>
      <c r="B85" s="151"/>
      <c r="C85" s="151"/>
      <c r="D85" s="151"/>
    </row>
    <row r="86" spans="1:11">
      <c r="A86" s="152" t="s">
        <v>69</v>
      </c>
      <c r="B86" s="151"/>
      <c r="C86" s="151"/>
      <c r="D86" s="151"/>
    </row>
    <row r="87" spans="1:11">
      <c r="A87" s="163" t="s">
        <v>75</v>
      </c>
      <c r="B87" s="164"/>
      <c r="C87" s="164"/>
      <c r="D87" s="164"/>
    </row>
    <row r="88" spans="1:11">
      <c r="A88" s="154" t="s">
        <v>76</v>
      </c>
      <c r="B88" s="164"/>
      <c r="C88" s="164"/>
      <c r="D88" s="164"/>
    </row>
    <row r="90" spans="1:11" ht="17.25" customHeight="1">
      <c r="A90" s="258"/>
      <c r="B90" s="258"/>
      <c r="C90" s="258"/>
      <c r="D90" s="258"/>
      <c r="E90" s="258"/>
    </row>
    <row r="91" spans="1:11">
      <c r="A91" s="258"/>
      <c r="B91" s="258"/>
      <c r="C91" s="258"/>
      <c r="D91" s="258"/>
      <c r="E91" s="258"/>
    </row>
    <row r="92" spans="1:11">
      <c r="A92" s="259"/>
      <c r="B92" s="259"/>
      <c r="C92" s="259"/>
      <c r="D92" s="259"/>
      <c r="E92" s="259"/>
    </row>
    <row r="93" spans="1:11">
      <c r="A93" s="156"/>
      <c r="B93" s="156"/>
      <c r="C93" s="156"/>
      <c r="D93" s="156"/>
    </row>
    <row r="94" spans="1:11" ht="39.75" customHeight="1">
      <c r="A94" s="126" t="s">
        <v>44</v>
      </c>
      <c r="B94" s="126" t="s">
        <v>79</v>
      </c>
      <c r="C94" s="126" t="s">
        <v>80</v>
      </c>
      <c r="D94" s="126" t="s">
        <v>47</v>
      </c>
      <c r="E94" s="126" t="s">
        <v>48</v>
      </c>
      <c r="F94" s="127"/>
      <c r="G94" s="128"/>
      <c r="H94" s="127"/>
      <c r="I94" s="128"/>
      <c r="J94" s="127"/>
      <c r="K94" s="127"/>
    </row>
    <row r="95" spans="1:11" ht="17.25" customHeight="1">
      <c r="A95" s="129"/>
      <c r="B95" s="166"/>
      <c r="C95" s="131"/>
      <c r="D95" s="132"/>
      <c r="E95" s="132"/>
      <c r="G95" s="124"/>
    </row>
    <row r="96" spans="1:11">
      <c r="A96" s="133" t="s">
        <v>49</v>
      </c>
      <c r="B96" s="134">
        <f>SUM(B97:B113)</f>
        <v>1018</v>
      </c>
      <c r="C96" s="134">
        <f>SUM(C97:C113)</f>
        <v>217738.80000000005</v>
      </c>
      <c r="D96" s="135">
        <f t="shared" ref="D96:D113" si="3">B96/C96*100</f>
        <v>0.46753265839620678</v>
      </c>
      <c r="E96" s="134"/>
      <c r="F96" s="136"/>
      <c r="G96" s="124"/>
      <c r="H96" s="136"/>
      <c r="J96" s="137"/>
      <c r="K96" s="137"/>
    </row>
    <row r="97" spans="1:11" ht="21.95" customHeight="1">
      <c r="A97" s="138" t="s">
        <v>51</v>
      </c>
      <c r="B97" s="139">
        <v>125</v>
      </c>
      <c r="C97" s="140">
        <v>5056</v>
      </c>
      <c r="D97" s="141">
        <f t="shared" si="3"/>
        <v>2.4723101265822787</v>
      </c>
      <c r="E97" s="140">
        <v>2</v>
      </c>
      <c r="F97" s="136"/>
      <c r="G97" s="124"/>
      <c r="H97" s="136"/>
      <c r="J97" s="137"/>
      <c r="K97" s="137"/>
    </row>
    <row r="98" spans="1:11">
      <c r="A98" s="143" t="s">
        <v>52</v>
      </c>
      <c r="B98" s="167"/>
      <c r="C98" s="144">
        <v>24147.499999999996</v>
      </c>
      <c r="D98" s="145">
        <f t="shared" si="3"/>
        <v>0</v>
      </c>
      <c r="E98" s="144"/>
      <c r="F98" s="136"/>
      <c r="G98" s="124"/>
      <c r="H98" s="136"/>
      <c r="J98" s="137"/>
      <c r="K98" s="137"/>
    </row>
    <row r="99" spans="1:11" ht="21.95" customHeight="1">
      <c r="A99" s="138" t="s">
        <v>53</v>
      </c>
      <c r="B99" s="168"/>
      <c r="C99" s="140">
        <v>10579.399999999998</v>
      </c>
      <c r="D99" s="141">
        <f t="shared" si="3"/>
        <v>0</v>
      </c>
      <c r="E99" s="140"/>
      <c r="F99" s="136"/>
      <c r="G99" s="124"/>
      <c r="H99" s="136"/>
      <c r="J99" s="137"/>
      <c r="K99" s="137"/>
    </row>
    <row r="100" spans="1:11">
      <c r="A100" s="143" t="s">
        <v>54</v>
      </c>
      <c r="B100" s="144">
        <v>865</v>
      </c>
      <c r="C100" s="144">
        <v>61155.400000000009</v>
      </c>
      <c r="D100" s="145">
        <f t="shared" si="3"/>
        <v>1.4144294698424014</v>
      </c>
      <c r="E100" s="144">
        <v>1</v>
      </c>
      <c r="F100" s="136"/>
      <c r="G100" s="124"/>
      <c r="H100" s="136"/>
      <c r="J100" s="137"/>
      <c r="K100" s="137"/>
    </row>
    <row r="101" spans="1:11" ht="21.95" customHeight="1">
      <c r="A101" s="138" t="s">
        <v>55</v>
      </c>
      <c r="B101" s="168"/>
      <c r="C101" s="140">
        <v>18912.8</v>
      </c>
      <c r="D101" s="141">
        <f t="shared" si="3"/>
        <v>0</v>
      </c>
      <c r="E101" s="140"/>
      <c r="F101" s="136"/>
      <c r="G101" s="124"/>
      <c r="H101" s="136"/>
      <c r="J101" s="137"/>
      <c r="K101" s="137"/>
    </row>
    <row r="102" spans="1:11">
      <c r="A102" s="143" t="s">
        <v>56</v>
      </c>
      <c r="B102" s="167"/>
      <c r="C102" s="144">
        <v>12233.8</v>
      </c>
      <c r="D102" s="145">
        <f t="shared" si="3"/>
        <v>0</v>
      </c>
      <c r="E102" s="144"/>
      <c r="F102" s="136"/>
      <c r="G102" s="124"/>
      <c r="H102" s="136"/>
      <c r="J102" s="137"/>
      <c r="K102" s="137"/>
    </row>
    <row r="103" spans="1:11" ht="21.95" customHeight="1">
      <c r="A103" s="138" t="s">
        <v>57</v>
      </c>
      <c r="B103" s="139"/>
      <c r="C103" s="140">
        <v>2571</v>
      </c>
      <c r="D103" s="141">
        <f t="shared" si="3"/>
        <v>0</v>
      </c>
      <c r="E103" s="140"/>
      <c r="F103" s="136"/>
      <c r="G103" s="124"/>
      <c r="H103" s="136"/>
      <c r="J103" s="137"/>
      <c r="K103" s="137"/>
    </row>
    <row r="104" spans="1:11">
      <c r="A104" s="143" t="s">
        <v>58</v>
      </c>
      <c r="B104" s="144">
        <v>28</v>
      </c>
      <c r="C104" s="144">
        <v>18016</v>
      </c>
      <c r="D104" s="145">
        <f t="shared" si="3"/>
        <v>0.15541740674955595</v>
      </c>
      <c r="E104" s="144">
        <v>3</v>
      </c>
      <c r="F104" s="136"/>
      <c r="G104" s="124"/>
      <c r="H104" s="136"/>
      <c r="J104" s="137"/>
      <c r="K104" s="137"/>
    </row>
    <row r="105" spans="1:11" ht="21.95" customHeight="1">
      <c r="A105" s="138" t="s">
        <v>59</v>
      </c>
      <c r="B105" s="168"/>
      <c r="C105" s="140">
        <v>3422.1</v>
      </c>
      <c r="D105" s="141">
        <f t="shared" si="3"/>
        <v>0</v>
      </c>
      <c r="E105" s="140"/>
      <c r="F105" s="136"/>
      <c r="G105" s="124"/>
      <c r="H105" s="136"/>
      <c r="J105" s="137"/>
      <c r="K105" s="137"/>
    </row>
    <row r="106" spans="1:11">
      <c r="A106" s="143" t="s">
        <v>60</v>
      </c>
      <c r="B106" s="167"/>
      <c r="C106" s="144">
        <v>8482.2000000000007</v>
      </c>
      <c r="D106" s="145">
        <f t="shared" si="3"/>
        <v>0</v>
      </c>
      <c r="E106" s="144"/>
      <c r="F106" s="136"/>
      <c r="G106" s="124"/>
      <c r="H106" s="136"/>
      <c r="J106" s="137"/>
      <c r="K106" s="137"/>
    </row>
    <row r="107" spans="1:11" ht="21.95" customHeight="1">
      <c r="A107" s="138" t="s">
        <v>61</v>
      </c>
      <c r="B107" s="168"/>
      <c r="C107" s="140">
        <v>2709.1</v>
      </c>
      <c r="D107" s="141">
        <f t="shared" si="3"/>
        <v>0</v>
      </c>
      <c r="E107" s="140"/>
      <c r="F107" s="136"/>
      <c r="G107" s="124"/>
      <c r="H107" s="136"/>
      <c r="J107" s="137"/>
      <c r="K107" s="137"/>
    </row>
    <row r="108" spans="1:11">
      <c r="A108" s="143" t="s">
        <v>62</v>
      </c>
      <c r="B108" s="167"/>
      <c r="C108" s="144">
        <v>15513.7</v>
      </c>
      <c r="D108" s="145">
        <f t="shared" si="3"/>
        <v>0</v>
      </c>
      <c r="E108" s="144"/>
      <c r="F108" s="136"/>
      <c r="G108" s="124"/>
      <c r="H108" s="136"/>
      <c r="J108" s="137"/>
      <c r="K108" s="137"/>
    </row>
    <row r="109" spans="1:11" ht="21.95" customHeight="1">
      <c r="A109" s="138" t="s">
        <v>63</v>
      </c>
      <c r="B109" s="168"/>
      <c r="C109" s="140">
        <v>11576.7</v>
      </c>
      <c r="D109" s="141">
        <f t="shared" si="3"/>
        <v>0</v>
      </c>
      <c r="E109" s="140"/>
      <c r="F109" s="136"/>
      <c r="G109" s="124"/>
      <c r="H109" s="136"/>
      <c r="J109" s="137"/>
      <c r="K109" s="137"/>
    </row>
    <row r="110" spans="1:11">
      <c r="A110" s="143" t="s">
        <v>64</v>
      </c>
      <c r="B110" s="167"/>
      <c r="C110" s="144">
        <v>8053.6</v>
      </c>
      <c r="D110" s="145">
        <f t="shared" si="3"/>
        <v>0</v>
      </c>
      <c r="E110" s="144"/>
      <c r="F110" s="136"/>
      <c r="G110" s="124"/>
      <c r="H110" s="136"/>
      <c r="J110" s="137"/>
      <c r="K110" s="137"/>
    </row>
    <row r="111" spans="1:11" ht="21.95" customHeight="1">
      <c r="A111" s="138" t="s">
        <v>65</v>
      </c>
      <c r="B111" s="168"/>
      <c r="C111" s="140">
        <v>4676.5</v>
      </c>
      <c r="D111" s="141">
        <f t="shared" si="3"/>
        <v>0</v>
      </c>
      <c r="E111" s="140"/>
      <c r="F111" s="136"/>
      <c r="G111" s="124"/>
      <c r="H111" s="136"/>
      <c r="J111" s="137"/>
      <c r="K111" s="137"/>
    </row>
    <row r="112" spans="1:11">
      <c r="A112" s="143" t="s">
        <v>66</v>
      </c>
      <c r="B112" s="167"/>
      <c r="C112" s="144">
        <v>5267</v>
      </c>
      <c r="D112" s="145">
        <f t="shared" si="3"/>
        <v>0</v>
      </c>
      <c r="E112" s="144"/>
      <c r="F112" s="136"/>
      <c r="G112" s="124"/>
      <c r="H112" s="136"/>
      <c r="J112" s="137"/>
      <c r="K112" s="137"/>
    </row>
    <row r="113" spans="1:11" ht="21.95" customHeight="1">
      <c r="A113" s="146" t="s">
        <v>67</v>
      </c>
      <c r="B113" s="169"/>
      <c r="C113" s="148">
        <v>5366</v>
      </c>
      <c r="D113" s="149">
        <f t="shared" si="3"/>
        <v>0</v>
      </c>
      <c r="E113" s="148"/>
      <c r="F113" s="136"/>
      <c r="G113" s="124"/>
      <c r="H113" s="136"/>
      <c r="J113" s="137"/>
      <c r="K113" s="137"/>
    </row>
    <row r="114" spans="1:11" ht="18" customHeight="1">
      <c r="A114" s="150" t="s">
        <v>68</v>
      </c>
      <c r="B114" s="151"/>
      <c r="C114" s="151"/>
      <c r="D114" s="151"/>
    </row>
    <row r="115" spans="1:11">
      <c r="A115" s="152" t="s">
        <v>69</v>
      </c>
      <c r="B115" s="151"/>
      <c r="C115" s="151"/>
      <c r="D115" s="151"/>
    </row>
    <row r="116" spans="1:11">
      <c r="A116" s="163" t="s">
        <v>75</v>
      </c>
      <c r="B116" s="164"/>
      <c r="C116" s="164"/>
      <c r="D116" s="164"/>
    </row>
    <row r="117" spans="1:11">
      <c r="A117" s="154" t="s">
        <v>76</v>
      </c>
      <c r="B117" s="164"/>
      <c r="C117" s="164"/>
      <c r="D117" s="164"/>
    </row>
    <row r="118" spans="1:11">
      <c r="A118" s="154"/>
      <c r="B118" s="164"/>
      <c r="C118" s="164"/>
      <c r="D118" s="164"/>
    </row>
    <row r="119" spans="1:11" ht="15.75" customHeight="1">
      <c r="A119" s="258"/>
      <c r="B119" s="258"/>
      <c r="C119" s="258"/>
      <c r="D119" s="258"/>
      <c r="E119" s="258"/>
    </row>
    <row r="120" spans="1:11">
      <c r="A120" s="258"/>
      <c r="B120" s="258"/>
      <c r="C120" s="258"/>
      <c r="D120" s="258"/>
      <c r="E120" s="258"/>
    </row>
    <row r="121" spans="1:11">
      <c r="A121" s="259"/>
      <c r="B121" s="259"/>
      <c r="C121" s="259"/>
      <c r="D121" s="259"/>
      <c r="E121" s="259"/>
    </row>
    <row r="122" spans="1:11">
      <c r="A122" s="156"/>
      <c r="B122" s="156"/>
      <c r="C122" s="156"/>
      <c r="D122" s="156"/>
    </row>
    <row r="123" spans="1:11" ht="49.15" customHeight="1">
      <c r="A123" s="126" t="s">
        <v>44</v>
      </c>
      <c r="B123" s="126" t="s">
        <v>81</v>
      </c>
      <c r="C123" s="126" t="s">
        <v>80</v>
      </c>
      <c r="D123" s="126" t="s">
        <v>47</v>
      </c>
      <c r="E123" s="126" t="s">
        <v>48</v>
      </c>
      <c r="F123" s="127"/>
      <c r="G123" s="128"/>
      <c r="H123" s="127"/>
      <c r="I123" s="128"/>
      <c r="J123" s="127"/>
      <c r="K123" s="127"/>
    </row>
    <row r="124" spans="1:11">
      <c r="A124" s="129"/>
      <c r="B124" s="130"/>
      <c r="C124" s="131"/>
      <c r="D124" s="132"/>
      <c r="E124" s="132"/>
      <c r="G124" s="124"/>
    </row>
    <row r="125" spans="1:11">
      <c r="A125" s="133" t="s">
        <v>49</v>
      </c>
      <c r="B125" s="134">
        <f>SUM(B126:B142)</f>
        <v>68111</v>
      </c>
      <c r="C125" s="134">
        <f>SUM(C126:C142)</f>
        <v>217738.80000000005</v>
      </c>
      <c r="D125" s="135">
        <f t="shared" ref="D125:D142" si="4">B125/C125*100</f>
        <v>31.281057854640508</v>
      </c>
      <c r="E125" s="134"/>
      <c r="F125" s="136"/>
      <c r="G125" s="124"/>
      <c r="H125" s="136"/>
      <c r="J125" s="137"/>
      <c r="K125" s="137" t="s">
        <v>82</v>
      </c>
    </row>
    <row r="126" spans="1:11" ht="19.5" customHeight="1">
      <c r="A126" s="138" t="s">
        <v>51</v>
      </c>
      <c r="B126" s="139">
        <v>2212</v>
      </c>
      <c r="C126" s="140">
        <v>5056</v>
      </c>
      <c r="D126" s="141">
        <f t="shared" si="4"/>
        <v>43.75</v>
      </c>
      <c r="E126" s="140">
        <v>3</v>
      </c>
      <c r="F126" s="136"/>
      <c r="G126" s="124"/>
      <c r="H126" s="136">
        <v>1</v>
      </c>
      <c r="J126" s="137"/>
      <c r="K126" s="137">
        <v>62.301938994757613</v>
      </c>
    </row>
    <row r="127" spans="1:11">
      <c r="A127" s="143" t="s">
        <v>52</v>
      </c>
      <c r="B127" s="144">
        <v>3553</v>
      </c>
      <c r="C127" s="144">
        <v>24147.499999999996</v>
      </c>
      <c r="D127" s="145">
        <f t="shared" si="4"/>
        <v>14.713738482244541</v>
      </c>
      <c r="E127" s="144">
        <v>10</v>
      </c>
      <c r="F127" s="136"/>
      <c r="G127" s="124"/>
      <c r="H127" s="136">
        <v>2</v>
      </c>
      <c r="J127" s="137"/>
      <c r="K127" s="137">
        <v>47.695728228350966</v>
      </c>
    </row>
    <row r="128" spans="1:11" ht="19.5" customHeight="1">
      <c r="A128" s="138" t="s">
        <v>53</v>
      </c>
      <c r="B128" s="139">
        <v>2034</v>
      </c>
      <c r="C128" s="140">
        <v>10579.399999999998</v>
      </c>
      <c r="D128" s="141">
        <f t="shared" si="4"/>
        <v>19.226043064824097</v>
      </c>
      <c r="E128" s="140">
        <v>8</v>
      </c>
      <c r="F128" s="136"/>
      <c r="G128" s="124"/>
      <c r="H128" s="136">
        <v>3</v>
      </c>
      <c r="J128" s="137"/>
      <c r="K128" s="137">
        <v>43.75</v>
      </c>
    </row>
    <row r="129" spans="1:11">
      <c r="A129" s="143" t="s">
        <v>54</v>
      </c>
      <c r="B129" s="144">
        <v>38101</v>
      </c>
      <c r="C129" s="144">
        <v>61155.400000000009</v>
      </c>
      <c r="D129" s="145">
        <f t="shared" si="4"/>
        <v>62.301938994757613</v>
      </c>
      <c r="E129" s="144">
        <v>1</v>
      </c>
      <c r="F129" s="136"/>
      <c r="G129" s="124"/>
      <c r="H129" s="136">
        <v>4</v>
      </c>
      <c r="J129" s="137"/>
      <c r="K129" s="137">
        <v>35.550369506028787</v>
      </c>
    </row>
    <row r="130" spans="1:11" ht="19.5" customHeight="1">
      <c r="A130" s="138" t="s">
        <v>55</v>
      </c>
      <c r="B130" s="139">
        <v>5500</v>
      </c>
      <c r="C130" s="140">
        <v>18912.8</v>
      </c>
      <c r="D130" s="141">
        <f t="shared" si="4"/>
        <v>29.080834144071744</v>
      </c>
      <c r="E130" s="140">
        <v>5</v>
      </c>
      <c r="F130" s="136"/>
      <c r="G130" s="124"/>
      <c r="H130" s="136">
        <v>5</v>
      </c>
      <c r="J130" s="137"/>
      <c r="K130" s="137">
        <v>29.080834144071744</v>
      </c>
    </row>
    <row r="131" spans="1:11">
      <c r="A131" s="143" t="s">
        <v>56</v>
      </c>
      <c r="B131" s="144">
        <v>5835</v>
      </c>
      <c r="C131" s="144">
        <v>12233.8</v>
      </c>
      <c r="D131" s="145">
        <f t="shared" si="4"/>
        <v>47.695728228350966</v>
      </c>
      <c r="E131" s="144">
        <v>2</v>
      </c>
      <c r="F131" s="136"/>
      <c r="G131" s="124"/>
      <c r="H131" s="136">
        <v>6</v>
      </c>
      <c r="J131" s="137"/>
      <c r="K131" s="137">
        <v>28.736489004845321</v>
      </c>
    </row>
    <row r="132" spans="1:11" ht="19.5" customHeight="1">
      <c r="A132" s="138" t="s">
        <v>57</v>
      </c>
      <c r="B132" s="139">
        <v>914</v>
      </c>
      <c r="C132" s="140">
        <v>2571</v>
      </c>
      <c r="D132" s="141">
        <f t="shared" si="4"/>
        <v>35.550369506028787</v>
      </c>
      <c r="E132" s="140">
        <v>4</v>
      </c>
      <c r="F132" s="136"/>
      <c r="G132" s="124"/>
      <c r="H132" s="136">
        <v>7</v>
      </c>
      <c r="J132" s="137"/>
      <c r="K132" s="137">
        <v>28.023542813745966</v>
      </c>
    </row>
    <row r="133" spans="1:11">
      <c r="A133" s="143" t="s">
        <v>58</v>
      </c>
      <c r="B133" s="144">
        <v>1663</v>
      </c>
      <c r="C133" s="144">
        <v>18016</v>
      </c>
      <c r="D133" s="145">
        <f t="shared" si="4"/>
        <v>9.2306838365896979</v>
      </c>
      <c r="E133" s="144">
        <v>13</v>
      </c>
      <c r="F133" s="136"/>
      <c r="G133" s="124"/>
      <c r="H133" s="136">
        <v>8</v>
      </c>
      <c r="J133" s="137"/>
      <c r="K133" s="137">
        <v>19.226043064824097</v>
      </c>
    </row>
    <row r="134" spans="1:11" ht="19.5" customHeight="1">
      <c r="A134" s="138" t="s">
        <v>59</v>
      </c>
      <c r="B134" s="165"/>
      <c r="C134" s="140">
        <v>3422.1</v>
      </c>
      <c r="D134" s="141">
        <f t="shared" si="4"/>
        <v>0</v>
      </c>
      <c r="E134" s="140"/>
      <c r="F134" s="136"/>
      <c r="G134" s="124"/>
      <c r="H134" s="136">
        <v>9</v>
      </c>
      <c r="J134" s="137"/>
      <c r="K134" s="137">
        <v>16.092182378066951</v>
      </c>
    </row>
    <row r="135" spans="1:11">
      <c r="A135" s="143" t="s">
        <v>60</v>
      </c>
      <c r="B135" s="144">
        <v>1042</v>
      </c>
      <c r="C135" s="144">
        <v>8482.2000000000007</v>
      </c>
      <c r="D135" s="145">
        <f t="shared" si="4"/>
        <v>12.284548819881634</v>
      </c>
      <c r="E135" s="144">
        <v>11</v>
      </c>
      <c r="F135" s="136"/>
      <c r="G135" s="124"/>
      <c r="H135" s="136">
        <v>10</v>
      </c>
      <c r="J135" s="137"/>
      <c r="K135" s="137">
        <v>14.713738482244541</v>
      </c>
    </row>
    <row r="136" spans="1:11" ht="19.5" customHeight="1">
      <c r="A136" s="138" t="s">
        <v>61</v>
      </c>
      <c r="B136" s="165"/>
      <c r="C136" s="140">
        <v>2709.1</v>
      </c>
      <c r="D136" s="141">
        <f t="shared" si="4"/>
        <v>0</v>
      </c>
      <c r="E136" s="140"/>
      <c r="F136" s="136"/>
      <c r="G136" s="124"/>
      <c r="H136" s="136">
        <v>11</v>
      </c>
      <c r="J136" s="137"/>
      <c r="K136" s="137">
        <v>12.284548819881634</v>
      </c>
    </row>
    <row r="137" spans="1:11">
      <c r="A137" s="143" t="s">
        <v>62</v>
      </c>
      <c r="B137" s="144">
        <v>1177</v>
      </c>
      <c r="C137" s="144">
        <v>15513.7</v>
      </c>
      <c r="D137" s="145">
        <f t="shared" si="4"/>
        <v>7.5868425971882907</v>
      </c>
      <c r="E137" s="144">
        <v>15</v>
      </c>
      <c r="F137" s="136"/>
      <c r="G137" s="124"/>
      <c r="H137" s="136">
        <v>12</v>
      </c>
      <c r="J137" s="137"/>
      <c r="K137" s="137">
        <v>11.799562915165806</v>
      </c>
    </row>
    <row r="138" spans="1:11" ht="19.5" customHeight="1">
      <c r="A138" s="138" t="s">
        <v>63</v>
      </c>
      <c r="B138" s="139">
        <v>1366</v>
      </c>
      <c r="C138" s="140">
        <v>11576.7</v>
      </c>
      <c r="D138" s="141">
        <f t="shared" si="4"/>
        <v>11.799562915165806</v>
      </c>
      <c r="E138" s="140">
        <v>12</v>
      </c>
      <c r="F138" s="136"/>
      <c r="G138" s="124"/>
      <c r="H138" s="136">
        <v>13</v>
      </c>
      <c r="J138" s="137"/>
      <c r="K138" s="137">
        <v>9.2306838365896979</v>
      </c>
    </row>
    <row r="139" spans="1:11">
      <c r="A139" s="143" t="s">
        <v>64</v>
      </c>
      <c r="B139" s="144">
        <v>1296</v>
      </c>
      <c r="C139" s="144">
        <v>8053.6</v>
      </c>
      <c r="D139" s="145">
        <f t="shared" si="4"/>
        <v>16.092182378066951</v>
      </c>
      <c r="E139" s="144">
        <v>9</v>
      </c>
      <c r="F139" s="136"/>
      <c r="G139" s="124"/>
      <c r="H139" s="136">
        <v>14</v>
      </c>
      <c r="J139" s="137"/>
      <c r="K139" s="137">
        <v>8.5534053244948147</v>
      </c>
    </row>
    <row r="140" spans="1:11" ht="19.5" customHeight="1">
      <c r="A140" s="138" t="s">
        <v>65</v>
      </c>
      <c r="B140" s="139">
        <v>400</v>
      </c>
      <c r="C140" s="140">
        <v>4676.5</v>
      </c>
      <c r="D140" s="141">
        <f t="shared" si="4"/>
        <v>8.5534053244948147</v>
      </c>
      <c r="E140" s="140">
        <v>14</v>
      </c>
      <c r="F140" s="136"/>
      <c r="G140" s="124"/>
      <c r="H140" s="136">
        <v>15</v>
      </c>
      <c r="J140" s="137"/>
      <c r="K140" s="137">
        <v>7.5868425971882907</v>
      </c>
    </row>
    <row r="141" spans="1:11">
      <c r="A141" s="143" t="s">
        <v>66</v>
      </c>
      <c r="B141" s="144">
        <v>1476</v>
      </c>
      <c r="C141" s="144">
        <v>5267</v>
      </c>
      <c r="D141" s="145">
        <f t="shared" si="4"/>
        <v>28.023542813745966</v>
      </c>
      <c r="E141" s="144">
        <v>7</v>
      </c>
      <c r="F141" s="136"/>
      <c r="G141" s="124"/>
      <c r="H141" s="136">
        <v>16</v>
      </c>
      <c r="J141" s="137"/>
      <c r="K141" s="137">
        <v>0</v>
      </c>
    </row>
    <row r="142" spans="1:11" ht="19.5" customHeight="1">
      <c r="A142" s="146" t="s">
        <v>67</v>
      </c>
      <c r="B142" s="147">
        <v>1542</v>
      </c>
      <c r="C142" s="148">
        <v>5366</v>
      </c>
      <c r="D142" s="149">
        <f t="shared" si="4"/>
        <v>28.736489004845321</v>
      </c>
      <c r="E142" s="148">
        <v>6</v>
      </c>
      <c r="F142" s="136"/>
      <c r="G142" s="124"/>
      <c r="H142" s="136">
        <v>17</v>
      </c>
      <c r="J142" s="137"/>
      <c r="K142" s="137">
        <v>0</v>
      </c>
    </row>
    <row r="143" spans="1:11" ht="21.75" customHeight="1">
      <c r="A143" s="150" t="s">
        <v>83</v>
      </c>
      <c r="B143" s="164"/>
      <c r="C143" s="164"/>
      <c r="D143" s="164"/>
    </row>
    <row r="144" spans="1:11" ht="18" customHeight="1">
      <c r="A144" s="150" t="s">
        <v>68</v>
      </c>
      <c r="B144" s="151"/>
      <c r="C144" s="151"/>
      <c r="D144" s="151"/>
    </row>
    <row r="145" spans="1:11">
      <c r="A145" s="152" t="s">
        <v>69</v>
      </c>
      <c r="B145" s="151"/>
      <c r="C145" s="151"/>
      <c r="D145" s="151"/>
    </row>
    <row r="146" spans="1:11">
      <c r="A146" s="163" t="s">
        <v>75</v>
      </c>
      <c r="B146" s="164"/>
      <c r="C146" s="164"/>
      <c r="D146" s="164"/>
    </row>
    <row r="147" spans="1:11">
      <c r="A147" s="154" t="s">
        <v>76</v>
      </c>
      <c r="B147" s="164"/>
      <c r="C147" s="164"/>
      <c r="D147" s="164"/>
    </row>
    <row r="148" spans="1:11">
      <c r="A148" s="154"/>
      <c r="B148" s="164"/>
      <c r="C148" s="164"/>
      <c r="D148" s="164"/>
    </row>
    <row r="149" spans="1:11">
      <c r="A149" s="156"/>
      <c r="B149" s="164"/>
      <c r="C149" s="164"/>
      <c r="D149" s="164"/>
    </row>
    <row r="150" spans="1:11">
      <c r="A150" s="156"/>
      <c r="B150" s="164"/>
      <c r="C150" s="164"/>
      <c r="D150" s="164"/>
    </row>
    <row r="151" spans="1:11" ht="23.45" customHeight="1">
      <c r="A151" s="258"/>
      <c r="B151" s="258"/>
      <c r="C151" s="258"/>
      <c r="D151" s="258"/>
      <c r="E151" s="258"/>
    </row>
    <row r="152" spans="1:11">
      <c r="A152" s="258"/>
      <c r="B152" s="258"/>
      <c r="C152" s="258"/>
      <c r="D152" s="258"/>
      <c r="E152" s="258"/>
    </row>
    <row r="153" spans="1:11">
      <c r="A153" s="259"/>
      <c r="B153" s="259"/>
      <c r="C153" s="259"/>
      <c r="D153" s="259"/>
      <c r="E153" s="259"/>
    </row>
    <row r="154" spans="1:11">
      <c r="A154" s="156"/>
      <c r="B154" s="156"/>
      <c r="C154" s="156"/>
      <c r="D154" s="156"/>
    </row>
    <row r="155" spans="1:11" ht="24">
      <c r="A155" s="126" t="s">
        <v>44</v>
      </c>
      <c r="B155" s="126" t="s">
        <v>84</v>
      </c>
      <c r="C155" s="126" t="s">
        <v>85</v>
      </c>
      <c r="D155" s="126" t="s">
        <v>47</v>
      </c>
      <c r="E155" s="126" t="s">
        <v>48</v>
      </c>
      <c r="F155" s="127"/>
      <c r="G155" s="128"/>
      <c r="H155" s="127"/>
      <c r="I155" s="128"/>
      <c r="J155" s="127"/>
      <c r="K155" s="127"/>
    </row>
    <row r="156" spans="1:11">
      <c r="A156" s="129"/>
      <c r="B156" s="130"/>
      <c r="C156" s="131"/>
      <c r="D156" s="132"/>
      <c r="E156" s="132"/>
      <c r="G156" s="124"/>
    </row>
    <row r="157" spans="1:11">
      <c r="A157" s="133" t="s">
        <v>49</v>
      </c>
      <c r="B157" s="134">
        <f>SUM(B158:B174)</f>
        <v>2154</v>
      </c>
      <c r="C157" s="134">
        <f>SUM(C158:C174)</f>
        <v>43623</v>
      </c>
      <c r="D157" s="135">
        <f t="shared" ref="D157:D174" si="5">B157/C157*100</f>
        <v>4.937762189670587</v>
      </c>
      <c r="E157" s="134"/>
      <c r="F157" s="136"/>
      <c r="G157" s="124"/>
      <c r="H157" s="136"/>
      <c r="J157" s="137"/>
      <c r="K157" s="137"/>
    </row>
    <row r="158" spans="1:11" ht="17.25" customHeight="1">
      <c r="A158" s="138" t="s">
        <v>51</v>
      </c>
      <c r="B158" s="139"/>
      <c r="C158" s="140">
        <v>997</v>
      </c>
      <c r="D158" s="141">
        <f t="shared" si="5"/>
        <v>0</v>
      </c>
      <c r="E158" s="140"/>
      <c r="F158" s="136"/>
      <c r="G158" s="124"/>
      <c r="H158" s="136"/>
      <c r="J158" s="137"/>
      <c r="K158" s="137"/>
    </row>
    <row r="159" spans="1:11" ht="17.25" customHeight="1">
      <c r="A159" s="143" t="s">
        <v>52</v>
      </c>
      <c r="B159" s="144">
        <v>73</v>
      </c>
      <c r="C159" s="144">
        <v>4793</v>
      </c>
      <c r="D159" s="145">
        <f t="shared" si="5"/>
        <v>1.5230544544126852</v>
      </c>
      <c r="E159" s="144">
        <v>3</v>
      </c>
      <c r="F159" s="136"/>
      <c r="G159" s="124"/>
      <c r="H159" s="136"/>
      <c r="J159" s="137"/>
      <c r="K159" s="137"/>
    </row>
    <row r="160" spans="1:11" ht="17.25" customHeight="1">
      <c r="A160" s="138" t="s">
        <v>53</v>
      </c>
      <c r="B160" s="139"/>
      <c r="C160" s="140">
        <v>2023</v>
      </c>
      <c r="D160" s="141">
        <f t="shared" si="5"/>
        <v>0</v>
      </c>
      <c r="E160" s="140"/>
      <c r="F160" s="136"/>
      <c r="G160" s="124"/>
      <c r="H160" s="136"/>
      <c r="J160" s="137"/>
      <c r="K160" s="137"/>
    </row>
    <row r="161" spans="1:11" ht="17.25" customHeight="1">
      <c r="A161" s="143" t="s">
        <v>54</v>
      </c>
      <c r="B161" s="144">
        <v>1841</v>
      </c>
      <c r="C161" s="144">
        <v>12815</v>
      </c>
      <c r="D161" s="145">
        <f t="shared" si="5"/>
        <v>14.365977370269215</v>
      </c>
      <c r="E161" s="144">
        <v>1</v>
      </c>
      <c r="F161" s="136"/>
      <c r="G161" s="124"/>
      <c r="H161" s="136"/>
      <c r="J161" s="137"/>
      <c r="K161" s="137"/>
    </row>
    <row r="162" spans="1:11" ht="17.25" customHeight="1">
      <c r="A162" s="138" t="s">
        <v>55</v>
      </c>
      <c r="B162" s="139"/>
      <c r="C162" s="140">
        <v>3735</v>
      </c>
      <c r="D162" s="141">
        <f t="shared" si="5"/>
        <v>0</v>
      </c>
      <c r="E162" s="140"/>
      <c r="F162" s="136"/>
      <c r="G162" s="124"/>
      <c r="H162" s="136"/>
      <c r="J162" s="137"/>
      <c r="K162" s="137"/>
    </row>
    <row r="163" spans="1:11" ht="17.25" customHeight="1">
      <c r="A163" s="143" t="s">
        <v>56</v>
      </c>
      <c r="B163" s="144">
        <v>173</v>
      </c>
      <c r="C163" s="144">
        <v>2512</v>
      </c>
      <c r="D163" s="145">
        <f t="shared" si="5"/>
        <v>6.8869426751592355</v>
      </c>
      <c r="E163" s="144">
        <v>2</v>
      </c>
      <c r="F163" s="136"/>
      <c r="G163" s="124"/>
      <c r="H163" s="136"/>
      <c r="J163" s="137"/>
      <c r="K163" s="137"/>
    </row>
    <row r="164" spans="1:11" ht="17.25" customHeight="1">
      <c r="A164" s="138" t="s">
        <v>57</v>
      </c>
      <c r="B164" s="139"/>
      <c r="C164" s="140">
        <v>527</v>
      </c>
      <c r="D164" s="141">
        <f t="shared" si="5"/>
        <v>0</v>
      </c>
      <c r="E164" s="140"/>
      <c r="F164" s="136"/>
      <c r="G164" s="124"/>
      <c r="H164" s="136"/>
      <c r="J164" s="137"/>
      <c r="K164" s="137"/>
    </row>
    <row r="165" spans="1:11" ht="17.25" customHeight="1">
      <c r="A165" s="143" t="s">
        <v>58</v>
      </c>
      <c r="B165" s="144">
        <v>34</v>
      </c>
      <c r="C165" s="144">
        <v>3294</v>
      </c>
      <c r="D165" s="145">
        <f t="shared" si="5"/>
        <v>1.0321797207043109</v>
      </c>
      <c r="E165" s="144">
        <v>4</v>
      </c>
      <c r="F165" s="136"/>
      <c r="G165" s="124"/>
      <c r="H165" s="136"/>
      <c r="J165" s="137"/>
      <c r="K165" s="137"/>
    </row>
    <row r="166" spans="1:11" ht="17.25" customHeight="1">
      <c r="A166" s="138" t="s">
        <v>59</v>
      </c>
      <c r="B166" s="139"/>
      <c r="C166" s="140">
        <v>696</v>
      </c>
      <c r="D166" s="141">
        <f t="shared" si="5"/>
        <v>0</v>
      </c>
      <c r="E166" s="140"/>
      <c r="F166" s="136"/>
      <c r="G166" s="124"/>
      <c r="H166" s="136"/>
      <c r="J166" s="137"/>
      <c r="K166" s="137"/>
    </row>
    <row r="167" spans="1:11" ht="17.25" customHeight="1">
      <c r="A167" s="143" t="s">
        <v>60</v>
      </c>
      <c r="B167" s="144"/>
      <c r="C167" s="144">
        <v>1764</v>
      </c>
      <c r="D167" s="145">
        <f t="shared" si="5"/>
        <v>0</v>
      </c>
      <c r="E167" s="144"/>
      <c r="F167" s="136"/>
      <c r="G167" s="124"/>
      <c r="H167" s="136"/>
      <c r="J167" s="137"/>
      <c r="K167" s="137"/>
    </row>
    <row r="168" spans="1:11" ht="17.25" customHeight="1">
      <c r="A168" s="138" t="s">
        <v>61</v>
      </c>
      <c r="B168" s="139"/>
      <c r="C168" s="140">
        <v>554</v>
      </c>
      <c r="D168" s="141">
        <f t="shared" si="5"/>
        <v>0</v>
      </c>
      <c r="E168" s="140"/>
      <c r="F168" s="136"/>
      <c r="G168" s="124"/>
      <c r="H168" s="136"/>
      <c r="J168" s="137"/>
      <c r="K168" s="137"/>
    </row>
    <row r="169" spans="1:11" ht="17.25" customHeight="1">
      <c r="A169" s="143" t="s">
        <v>62</v>
      </c>
      <c r="B169" s="144"/>
      <c r="C169" s="144">
        <v>3127</v>
      </c>
      <c r="D169" s="145">
        <f t="shared" si="5"/>
        <v>0</v>
      </c>
      <c r="E169" s="144"/>
      <c r="F169" s="136"/>
      <c r="G169" s="124"/>
      <c r="H169" s="136"/>
      <c r="J169" s="137"/>
      <c r="K169" s="137"/>
    </row>
    <row r="170" spans="1:11" ht="17.25" customHeight="1">
      <c r="A170" s="138" t="s">
        <v>63</v>
      </c>
      <c r="B170" s="139"/>
      <c r="C170" s="140">
        <v>2346</v>
      </c>
      <c r="D170" s="141">
        <f t="shared" si="5"/>
        <v>0</v>
      </c>
      <c r="E170" s="140"/>
      <c r="F170" s="136"/>
      <c r="G170" s="124"/>
      <c r="H170" s="136"/>
      <c r="J170" s="137"/>
      <c r="K170" s="137"/>
    </row>
    <row r="171" spans="1:11" ht="17.25" customHeight="1">
      <c r="A171" s="143" t="s">
        <v>64</v>
      </c>
      <c r="B171" s="144"/>
      <c r="C171" s="144">
        <v>1637</v>
      </c>
      <c r="D171" s="145">
        <f t="shared" si="5"/>
        <v>0</v>
      </c>
      <c r="E171" s="144"/>
      <c r="F171" s="136"/>
      <c r="G171" s="124"/>
      <c r="H171" s="136"/>
      <c r="J171" s="137"/>
      <c r="K171" s="137"/>
    </row>
    <row r="172" spans="1:11" ht="17.25" customHeight="1">
      <c r="A172" s="138" t="s">
        <v>65</v>
      </c>
      <c r="B172" s="139"/>
      <c r="C172" s="140">
        <v>799</v>
      </c>
      <c r="D172" s="141">
        <f t="shared" si="5"/>
        <v>0</v>
      </c>
      <c r="E172" s="140"/>
      <c r="F172" s="136"/>
      <c r="G172" s="124"/>
      <c r="H172" s="136"/>
      <c r="J172" s="137"/>
      <c r="K172" s="137"/>
    </row>
    <row r="173" spans="1:11" ht="17.25" customHeight="1">
      <c r="A173" s="143" t="s">
        <v>66</v>
      </c>
      <c r="B173" s="144"/>
      <c r="C173" s="144">
        <v>1016</v>
      </c>
      <c r="D173" s="145">
        <f t="shared" si="5"/>
        <v>0</v>
      </c>
      <c r="E173" s="144"/>
      <c r="F173" s="136"/>
      <c r="G173" s="124"/>
      <c r="H173" s="136"/>
      <c r="J173" s="137"/>
      <c r="K173" s="137"/>
    </row>
    <row r="174" spans="1:11" ht="17.25" customHeight="1">
      <c r="A174" s="146" t="s">
        <v>67</v>
      </c>
      <c r="B174" s="147">
        <v>33</v>
      </c>
      <c r="C174" s="148">
        <v>988</v>
      </c>
      <c r="D174" s="149">
        <f t="shared" si="5"/>
        <v>3.3400809716599191</v>
      </c>
      <c r="E174" s="148">
        <v>5</v>
      </c>
      <c r="F174" s="136"/>
      <c r="G174" s="124"/>
      <c r="H174" s="136"/>
      <c r="J174" s="137"/>
      <c r="K174" s="137"/>
    </row>
    <row r="175" spans="1:11" ht="18" customHeight="1">
      <c r="A175" s="150" t="s">
        <v>68</v>
      </c>
      <c r="B175" s="151"/>
      <c r="C175" s="151"/>
      <c r="D175" s="151"/>
    </row>
    <row r="176" spans="1:11">
      <c r="A176" s="152" t="s">
        <v>69</v>
      </c>
      <c r="B176" s="151"/>
      <c r="C176" s="151"/>
      <c r="D176" s="151"/>
    </row>
    <row r="177" spans="1:4">
      <c r="A177" s="163" t="s">
        <v>75</v>
      </c>
      <c r="B177" s="164"/>
      <c r="C177" s="164"/>
      <c r="D177" s="164"/>
    </row>
    <row r="178" spans="1:4">
      <c r="A178" s="154" t="s">
        <v>76</v>
      </c>
      <c r="B178" s="164"/>
      <c r="C178" s="164"/>
      <c r="D178" s="164"/>
    </row>
    <row r="179" spans="1:4">
      <c r="A179" s="156"/>
      <c r="B179" s="164"/>
      <c r="C179" s="164"/>
      <c r="D179" s="164"/>
    </row>
    <row r="180" spans="1:4">
      <c r="A180" s="156"/>
      <c r="B180" s="164"/>
      <c r="C180" s="164"/>
      <c r="D180" s="164"/>
    </row>
    <row r="181" spans="1:4">
      <c r="A181" s="156"/>
      <c r="B181" s="164"/>
      <c r="C181" s="164"/>
      <c r="D181" s="164"/>
    </row>
  </sheetData>
  <mergeCells count="15">
    <mergeCell ref="A62:E62"/>
    <mergeCell ref="A30:E30"/>
    <mergeCell ref="A31:E31"/>
    <mergeCell ref="A32:E32"/>
    <mergeCell ref="A60:E60"/>
    <mergeCell ref="A61:E61"/>
    <mergeCell ref="A151:E151"/>
    <mergeCell ref="A152:E152"/>
    <mergeCell ref="A153:E153"/>
    <mergeCell ref="A90:E90"/>
    <mergeCell ref="A91:E91"/>
    <mergeCell ref="A92:E92"/>
    <mergeCell ref="A119:E119"/>
    <mergeCell ref="A120:E120"/>
    <mergeCell ref="A121:E121"/>
  </mergeCells>
  <printOptions horizontalCentered="1"/>
  <pageMargins left="1.0629921259842521" right="0.82677165354330717" top="0.82677165354330717" bottom="0.55118110236220474" header="0.86614173228346458" footer="0.55118110236220474"/>
  <pageSetup scale="99" orientation="landscape" horizontalDpi="4294967295" verticalDpi="4294967295" r:id="rId1"/>
  <headerFooter alignWithMargins="0"/>
  <rowBreaks count="3" manualBreakCount="3">
    <brk id="59" max="4" man="1"/>
    <brk id="89" max="4" man="1"/>
    <brk id="118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"/>
  <sheetViews>
    <sheetView topLeftCell="E1" workbookViewId="0">
      <selection activeCell="F17" sqref="F17"/>
    </sheetView>
  </sheetViews>
  <sheetFormatPr defaultColWidth="11.42578125" defaultRowHeight="15"/>
  <cols>
    <col min="11" max="11" width="15.7109375" customWidth="1"/>
  </cols>
  <sheetData>
    <row r="1" spans="1:17" ht="15.75" thickBot="1">
      <c r="A1" s="260" t="s">
        <v>86</v>
      </c>
      <c r="B1" s="263" t="s">
        <v>87</v>
      </c>
      <c r="C1" s="264"/>
      <c r="D1" s="264"/>
      <c r="E1" s="264"/>
      <c r="F1" s="264"/>
      <c r="G1" s="265"/>
      <c r="K1" s="260" t="s">
        <v>86</v>
      </c>
      <c r="L1" s="264" t="s">
        <v>88</v>
      </c>
      <c r="M1" s="264"/>
      <c r="N1" s="264"/>
      <c r="O1" s="264"/>
      <c r="P1" s="264"/>
      <c r="Q1" s="265"/>
    </row>
    <row r="2" spans="1:17" ht="15.75" thickBot="1">
      <c r="A2" s="261"/>
      <c r="B2" s="266" t="s">
        <v>89</v>
      </c>
      <c r="C2" s="267"/>
      <c r="D2" s="268"/>
      <c r="E2" s="269" t="s">
        <v>22</v>
      </c>
      <c r="F2" s="270"/>
      <c r="G2" s="271"/>
      <c r="K2" s="261"/>
      <c r="L2" s="266" t="s">
        <v>89</v>
      </c>
      <c r="M2" s="267"/>
      <c r="N2" s="267"/>
      <c r="O2" s="270" t="s">
        <v>90</v>
      </c>
      <c r="P2" s="270"/>
      <c r="Q2" s="271"/>
    </row>
    <row r="3" spans="1:17" ht="15.75" thickBot="1">
      <c r="A3" s="262"/>
      <c r="B3" s="112" t="s">
        <v>91</v>
      </c>
      <c r="C3" s="113" t="s">
        <v>92</v>
      </c>
      <c r="D3" s="113" t="s">
        <v>93</v>
      </c>
      <c r="E3" s="113" t="s">
        <v>91</v>
      </c>
      <c r="F3" s="113" t="s">
        <v>92</v>
      </c>
      <c r="G3" s="113" t="s">
        <v>93</v>
      </c>
      <c r="K3" s="262"/>
      <c r="L3" s="113" t="s">
        <v>92</v>
      </c>
      <c r="M3" s="113" t="s">
        <v>93</v>
      </c>
      <c r="N3" s="113" t="s">
        <v>94</v>
      </c>
      <c r="O3" s="113" t="s">
        <v>92</v>
      </c>
      <c r="P3" s="113" t="s">
        <v>93</v>
      </c>
      <c r="Q3" s="113" t="s">
        <v>94</v>
      </c>
    </row>
    <row r="4" spans="1:17" ht="15.75" thickBot="1">
      <c r="A4" s="114" t="s">
        <v>95</v>
      </c>
      <c r="B4" s="115">
        <v>5628</v>
      </c>
      <c r="C4" s="116">
        <v>4716</v>
      </c>
      <c r="D4" s="113">
        <v>915</v>
      </c>
      <c r="E4" s="116">
        <v>1828</v>
      </c>
      <c r="F4" s="116">
        <v>1536</v>
      </c>
      <c r="G4" s="113">
        <v>372</v>
      </c>
      <c r="K4" s="114" t="s">
        <v>95</v>
      </c>
      <c r="L4" s="116">
        <v>4716</v>
      </c>
      <c r="M4" s="113">
        <v>915</v>
      </c>
      <c r="N4" s="113">
        <v>19.399999999999999</v>
      </c>
      <c r="O4" s="116">
        <v>1536</v>
      </c>
      <c r="P4" s="113">
        <v>372</v>
      </c>
      <c r="Q4" s="113">
        <v>24.2</v>
      </c>
    </row>
    <row r="5" spans="1:17" ht="15.75" thickBot="1">
      <c r="A5" s="114" t="s">
        <v>96</v>
      </c>
      <c r="B5" s="115">
        <v>7940</v>
      </c>
      <c r="C5" s="116">
        <v>6695</v>
      </c>
      <c r="D5" s="116">
        <v>1615</v>
      </c>
      <c r="E5" s="116">
        <v>1637</v>
      </c>
      <c r="F5" s="116">
        <v>1370</v>
      </c>
      <c r="G5" s="113">
        <v>237</v>
      </c>
      <c r="K5" s="114" t="s">
        <v>96</v>
      </c>
      <c r="L5" s="116">
        <v>6695</v>
      </c>
      <c r="M5" s="116">
        <v>1615</v>
      </c>
      <c r="N5" s="117">
        <v>24.5</v>
      </c>
      <c r="O5" s="116">
        <v>1370</v>
      </c>
      <c r="P5" s="113">
        <v>237</v>
      </c>
      <c r="Q5" s="113">
        <v>17.3</v>
      </c>
    </row>
    <row r="6" spans="1:17" ht="15.75" thickBot="1">
      <c r="A6" s="114" t="s">
        <v>97</v>
      </c>
      <c r="B6" s="115">
        <v>3936</v>
      </c>
      <c r="C6" s="116">
        <v>3211</v>
      </c>
      <c r="D6" s="116">
        <v>1020</v>
      </c>
      <c r="E6" s="116">
        <v>3620</v>
      </c>
      <c r="F6" s="116">
        <v>2828</v>
      </c>
      <c r="G6" s="113">
        <v>750</v>
      </c>
      <c r="K6" s="114" t="s">
        <v>97</v>
      </c>
      <c r="L6" s="116">
        <v>3211</v>
      </c>
      <c r="M6" s="116">
        <v>1020</v>
      </c>
      <c r="N6" s="117">
        <v>31.8</v>
      </c>
      <c r="O6" s="116">
        <v>2828</v>
      </c>
      <c r="P6" s="113">
        <v>750</v>
      </c>
      <c r="Q6" s="113">
        <v>26.5</v>
      </c>
    </row>
    <row r="7" spans="1:17" ht="15.75" thickBot="1">
      <c r="A7" s="114" t="s">
        <v>98</v>
      </c>
      <c r="B7" s="115">
        <v>3363</v>
      </c>
      <c r="C7" s="116">
        <v>2954</v>
      </c>
      <c r="D7" s="116">
        <v>1040</v>
      </c>
      <c r="E7" s="116">
        <v>2623</v>
      </c>
      <c r="F7" s="116">
        <v>1897</v>
      </c>
      <c r="G7" s="113">
        <v>539</v>
      </c>
      <c r="K7" s="114" t="s">
        <v>98</v>
      </c>
      <c r="L7" s="116">
        <v>2954</v>
      </c>
      <c r="M7" s="116">
        <v>1040</v>
      </c>
      <c r="N7" s="117">
        <v>35.200000000000003</v>
      </c>
      <c r="O7" s="116">
        <v>1897</v>
      </c>
      <c r="P7" s="113">
        <v>539</v>
      </c>
      <c r="Q7" s="113">
        <v>28.4</v>
      </c>
    </row>
    <row r="8" spans="1:17" ht="15.75" thickBot="1">
      <c r="A8" s="114" t="s">
        <v>99</v>
      </c>
      <c r="B8" s="115">
        <v>3003</v>
      </c>
      <c r="C8" s="116">
        <v>2508</v>
      </c>
      <c r="D8" s="113">
        <v>902</v>
      </c>
      <c r="E8" s="116">
        <v>1822</v>
      </c>
      <c r="F8" s="116">
        <v>1230</v>
      </c>
      <c r="G8" s="113">
        <v>324</v>
      </c>
      <c r="K8" s="114" t="s">
        <v>99</v>
      </c>
      <c r="L8" s="116">
        <v>2508</v>
      </c>
      <c r="M8" s="113">
        <v>902</v>
      </c>
      <c r="N8" s="113">
        <v>35.9</v>
      </c>
      <c r="O8" s="116">
        <v>1230</v>
      </c>
      <c r="P8" s="113">
        <v>324</v>
      </c>
      <c r="Q8" s="113">
        <v>26.3</v>
      </c>
    </row>
    <row r="9" spans="1:17" ht="15.75" thickBot="1">
      <c r="A9" s="118" t="s">
        <v>100</v>
      </c>
      <c r="B9" s="119">
        <v>23870</v>
      </c>
      <c r="C9" s="120">
        <v>20084</v>
      </c>
      <c r="D9" s="120">
        <v>6196</v>
      </c>
      <c r="E9" s="120">
        <v>11530</v>
      </c>
      <c r="F9" s="120">
        <v>8861</v>
      </c>
      <c r="G9" s="120">
        <v>2222</v>
      </c>
      <c r="K9" s="118" t="s">
        <v>100</v>
      </c>
      <c r="L9" s="120">
        <v>20084</v>
      </c>
      <c r="M9" s="120">
        <v>6196</v>
      </c>
      <c r="N9" s="120"/>
      <c r="O9" s="120">
        <v>8861</v>
      </c>
      <c r="P9" s="120">
        <v>2222</v>
      </c>
      <c r="Q9" s="120"/>
    </row>
    <row r="10" spans="1:17">
      <c r="A10" s="121" t="s">
        <v>101</v>
      </c>
    </row>
  </sheetData>
  <mergeCells count="8">
    <mergeCell ref="A1:A3"/>
    <mergeCell ref="B1:G1"/>
    <mergeCell ref="K1:K3"/>
    <mergeCell ref="L1:Q1"/>
    <mergeCell ref="B2:D2"/>
    <mergeCell ref="E2:G2"/>
    <mergeCell ref="L2:N2"/>
    <mergeCell ref="O2:Q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2"/>
  <sheetViews>
    <sheetView zoomScale="80" zoomScaleNormal="80" workbookViewId="0">
      <selection activeCell="R10" sqref="R10"/>
    </sheetView>
  </sheetViews>
  <sheetFormatPr defaultColWidth="11.42578125" defaultRowHeight="15"/>
  <cols>
    <col min="1" max="1" width="28" customWidth="1"/>
    <col min="2" max="2" width="8" customWidth="1"/>
    <col min="3" max="3" width="8.28515625" customWidth="1"/>
    <col min="4" max="4" width="6.140625" customWidth="1"/>
    <col min="5" max="5" width="8.140625" customWidth="1"/>
    <col min="6" max="6" width="6.42578125" customWidth="1"/>
    <col min="7" max="7" width="9.28515625" bestFit="1" customWidth="1"/>
    <col min="8" max="8" width="7.5703125" customWidth="1"/>
    <col min="9" max="9" width="8.5703125" customWidth="1"/>
    <col min="10" max="10" width="2.7109375" customWidth="1"/>
    <col min="11" max="11" width="16.28515625" customWidth="1"/>
    <col min="12" max="19" width="7.42578125" customWidth="1"/>
  </cols>
  <sheetData>
    <row r="1" spans="1:19" ht="15.75">
      <c r="A1" s="312" t="s">
        <v>102</v>
      </c>
      <c r="B1" s="312"/>
      <c r="C1" s="312"/>
      <c r="D1" s="312"/>
      <c r="E1" s="312"/>
      <c r="F1" s="312"/>
      <c r="G1" s="312"/>
      <c r="H1" s="312"/>
      <c r="I1" s="312"/>
      <c r="K1" s="313" t="s">
        <v>103</v>
      </c>
      <c r="L1" s="313"/>
      <c r="M1" s="313"/>
      <c r="N1" s="313"/>
      <c r="O1" s="313"/>
      <c r="P1" s="313"/>
      <c r="Q1" s="313"/>
      <c r="R1" s="313"/>
      <c r="S1" s="313"/>
    </row>
    <row r="2" spans="1:19" ht="18" customHeight="1">
      <c r="A2" s="314" t="s">
        <v>104</v>
      </c>
      <c r="B2" s="316" t="s">
        <v>105</v>
      </c>
      <c r="C2" s="316"/>
      <c r="D2" s="316"/>
      <c r="E2" s="316"/>
      <c r="F2" s="316"/>
      <c r="G2" s="316"/>
      <c r="H2" s="316"/>
      <c r="I2" s="316"/>
      <c r="K2" s="317" t="s">
        <v>104</v>
      </c>
      <c r="L2" s="311" t="s">
        <v>106</v>
      </c>
      <c r="M2" s="311"/>
      <c r="N2" s="311"/>
      <c r="O2" s="311"/>
      <c r="P2" s="311" t="s">
        <v>105</v>
      </c>
      <c r="Q2" s="311"/>
      <c r="R2" s="311"/>
      <c r="S2" s="311"/>
    </row>
    <row r="3" spans="1:19" ht="18" customHeight="1">
      <c r="A3" s="315"/>
      <c r="B3" s="311" t="s">
        <v>107</v>
      </c>
      <c r="C3" s="318" t="s">
        <v>5</v>
      </c>
      <c r="D3" s="318"/>
      <c r="E3" s="318" t="s">
        <v>6</v>
      </c>
      <c r="F3" s="318"/>
      <c r="G3" s="311" t="s">
        <v>108</v>
      </c>
      <c r="H3" s="317" t="s">
        <v>109</v>
      </c>
      <c r="I3" s="311" t="s">
        <v>110</v>
      </c>
      <c r="K3" s="317"/>
      <c r="L3" s="308" t="s">
        <v>107</v>
      </c>
      <c r="M3" s="308" t="s">
        <v>108</v>
      </c>
      <c r="N3" s="308" t="s">
        <v>111</v>
      </c>
      <c r="O3" s="308" t="s">
        <v>110</v>
      </c>
      <c r="P3" s="308" t="s">
        <v>107</v>
      </c>
      <c r="Q3" s="308" t="s">
        <v>108</v>
      </c>
      <c r="R3" s="308" t="s">
        <v>111</v>
      </c>
      <c r="S3" s="308" t="s">
        <v>110</v>
      </c>
    </row>
    <row r="4" spans="1:19" ht="18" customHeight="1">
      <c r="A4" s="315"/>
      <c r="B4" s="311"/>
      <c r="C4" s="49" t="s">
        <v>112</v>
      </c>
      <c r="D4" s="49" t="s">
        <v>94</v>
      </c>
      <c r="E4" s="49" t="s">
        <v>112</v>
      </c>
      <c r="F4" s="49" t="s">
        <v>94</v>
      </c>
      <c r="G4" s="311"/>
      <c r="H4" s="311"/>
      <c r="I4" s="311"/>
      <c r="K4" s="317"/>
      <c r="L4" s="308"/>
      <c r="M4" s="308"/>
      <c r="N4" s="308"/>
      <c r="O4" s="308"/>
      <c r="P4" s="308"/>
      <c r="Q4" s="308"/>
      <c r="R4" s="308"/>
      <c r="S4" s="308"/>
    </row>
    <row r="5" spans="1:19" ht="18" customHeight="1">
      <c r="A5" s="1" t="s">
        <v>113</v>
      </c>
      <c r="B5" s="50">
        <f>SUM(B6:B10)</f>
        <v>71264</v>
      </c>
      <c r="C5" s="50">
        <f>SUM(C6:C10)</f>
        <v>36547</v>
      </c>
      <c r="D5" s="51">
        <f>(C5/B5*100)</f>
        <v>51.283958239784468</v>
      </c>
      <c r="E5" s="50">
        <f>SUM(E6:E10)</f>
        <v>34717</v>
      </c>
      <c r="F5" s="51">
        <f>(E5/B5*100)</f>
        <v>48.716041760215539</v>
      </c>
      <c r="G5" s="50">
        <f>SUM(G6:G10)</f>
        <v>7380</v>
      </c>
      <c r="H5" s="50">
        <f>SUM(H6:H10)</f>
        <v>56</v>
      </c>
      <c r="I5" s="50">
        <f>SUM(I6:I10)</f>
        <v>77</v>
      </c>
      <c r="K5" s="1" t="s">
        <v>113</v>
      </c>
      <c r="L5" s="50">
        <f>SUM(L6:L10)</f>
        <v>60444</v>
      </c>
      <c r="M5" s="50">
        <f>SUM(M6:M10)</f>
        <v>4368</v>
      </c>
      <c r="N5" s="52" t="s">
        <v>114</v>
      </c>
      <c r="O5" s="50">
        <f>SUM(O6:O10)</f>
        <v>37</v>
      </c>
      <c r="P5" s="50">
        <f>SUM(P6:P10)</f>
        <v>71264</v>
      </c>
      <c r="Q5" s="50">
        <f>SUM(Q6:Q10)</f>
        <v>7380</v>
      </c>
      <c r="R5" s="50">
        <f>SUM(R6:R10)</f>
        <v>56</v>
      </c>
      <c r="S5" s="50">
        <f>SUM(S6:S10)</f>
        <v>77</v>
      </c>
    </row>
    <row r="6" spans="1:19" ht="18" customHeight="1">
      <c r="A6" s="53" t="s">
        <v>115</v>
      </c>
      <c r="B6" s="54">
        <v>6908</v>
      </c>
      <c r="C6" s="54">
        <v>4597</v>
      </c>
      <c r="D6" s="55">
        <f>(C6/B6*100)</f>
        <v>66.546033584250139</v>
      </c>
      <c r="E6" s="54">
        <v>2311</v>
      </c>
      <c r="F6" s="55">
        <f>(E6/B6*100)</f>
        <v>33.453966415749854</v>
      </c>
      <c r="G6" s="54">
        <v>369</v>
      </c>
      <c r="H6" s="54">
        <v>6</v>
      </c>
      <c r="I6" s="54">
        <v>6</v>
      </c>
      <c r="K6" s="53" t="s">
        <v>115</v>
      </c>
      <c r="L6" s="54">
        <v>4915</v>
      </c>
      <c r="M6" s="54">
        <v>269</v>
      </c>
      <c r="N6" s="54"/>
      <c r="O6" s="54">
        <v>4</v>
      </c>
      <c r="P6" s="54">
        <v>6908</v>
      </c>
      <c r="Q6" s="54">
        <v>369</v>
      </c>
      <c r="R6" s="54">
        <v>6</v>
      </c>
      <c r="S6" s="54">
        <v>6</v>
      </c>
    </row>
    <row r="7" spans="1:19" ht="18" customHeight="1">
      <c r="A7" s="53" t="s">
        <v>116</v>
      </c>
      <c r="B7" s="54">
        <v>280</v>
      </c>
      <c r="C7" s="54">
        <v>53</v>
      </c>
      <c r="D7" s="55"/>
      <c r="E7" s="54">
        <v>227</v>
      </c>
      <c r="F7" s="55"/>
      <c r="G7" s="54">
        <v>56</v>
      </c>
      <c r="H7" s="54">
        <v>3</v>
      </c>
      <c r="I7" s="54">
        <v>3</v>
      </c>
      <c r="K7" s="53" t="s">
        <v>116</v>
      </c>
      <c r="L7" s="54">
        <v>573</v>
      </c>
      <c r="M7" s="54">
        <v>49</v>
      </c>
      <c r="N7" s="54"/>
      <c r="O7" s="54">
        <v>2</v>
      </c>
      <c r="P7" s="54">
        <v>280</v>
      </c>
      <c r="Q7" s="54">
        <v>56</v>
      </c>
      <c r="R7" s="54">
        <v>3</v>
      </c>
      <c r="S7" s="54">
        <v>3</v>
      </c>
    </row>
    <row r="8" spans="1:19" ht="18" customHeight="1">
      <c r="A8" s="53" t="s">
        <v>117</v>
      </c>
      <c r="B8" s="54">
        <v>23749</v>
      </c>
      <c r="C8" s="54">
        <v>13756</v>
      </c>
      <c r="D8" s="55">
        <f>(C8/B8*100)</f>
        <v>57.922438839530088</v>
      </c>
      <c r="E8" s="54">
        <v>9993</v>
      </c>
      <c r="F8" s="55">
        <f>(E8/B8*100)</f>
        <v>42.077561160469912</v>
      </c>
      <c r="G8" s="54">
        <v>1525</v>
      </c>
      <c r="H8" s="54">
        <v>18</v>
      </c>
      <c r="I8" s="54">
        <v>24</v>
      </c>
      <c r="K8" s="53" t="s">
        <v>117</v>
      </c>
      <c r="L8" s="54">
        <v>18354</v>
      </c>
      <c r="M8" s="54">
        <v>1152</v>
      </c>
      <c r="N8" s="54"/>
      <c r="O8" s="54">
        <v>16</v>
      </c>
      <c r="P8" s="54">
        <v>23749</v>
      </c>
      <c r="Q8" s="54">
        <v>1525</v>
      </c>
      <c r="R8" s="54">
        <v>18</v>
      </c>
      <c r="S8" s="54">
        <v>24</v>
      </c>
    </row>
    <row r="9" spans="1:19" ht="18" customHeight="1">
      <c r="A9" s="53" t="s">
        <v>118</v>
      </c>
      <c r="B9" s="54">
        <v>31522</v>
      </c>
      <c r="C9" s="54">
        <v>14249</v>
      </c>
      <c r="D9" s="55">
        <f>(C9/B9*100)</f>
        <v>45.203350041241038</v>
      </c>
      <c r="E9" s="54">
        <v>17273</v>
      </c>
      <c r="F9" s="55">
        <f>(E9/B9*100)</f>
        <v>54.796649958758955</v>
      </c>
      <c r="G9" s="54">
        <v>3773</v>
      </c>
      <c r="H9" s="54">
        <v>2</v>
      </c>
      <c r="I9" s="54">
        <v>13</v>
      </c>
      <c r="K9" s="53" t="s">
        <v>118</v>
      </c>
      <c r="L9" s="54">
        <v>25297</v>
      </c>
      <c r="M9" s="54">
        <v>1790</v>
      </c>
      <c r="N9" s="54"/>
      <c r="O9" s="54">
        <v>5</v>
      </c>
      <c r="P9" s="54">
        <v>31522</v>
      </c>
      <c r="Q9" s="54">
        <v>3773</v>
      </c>
      <c r="R9" s="54">
        <v>2</v>
      </c>
      <c r="S9" s="54">
        <v>13</v>
      </c>
    </row>
    <row r="10" spans="1:19" ht="18" customHeight="1">
      <c r="A10" s="53" t="s">
        <v>119</v>
      </c>
      <c r="B10" s="54">
        <v>8805</v>
      </c>
      <c r="C10" s="54">
        <v>3892</v>
      </c>
      <c r="D10" s="55">
        <f>(C10/B10*100)</f>
        <v>44.202157864849518</v>
      </c>
      <c r="E10" s="54">
        <v>4913</v>
      </c>
      <c r="F10" s="55">
        <f>(E10/B10*100)</f>
        <v>55.797842135150475</v>
      </c>
      <c r="G10" s="54">
        <v>1657</v>
      </c>
      <c r="H10" s="54">
        <v>27</v>
      </c>
      <c r="I10" s="54">
        <v>31</v>
      </c>
      <c r="K10" s="53" t="s">
        <v>119</v>
      </c>
      <c r="L10" s="54">
        <v>11305</v>
      </c>
      <c r="M10" s="54">
        <v>1108</v>
      </c>
      <c r="N10" s="54"/>
      <c r="O10" s="54">
        <v>10</v>
      </c>
      <c r="P10" s="54">
        <v>8805</v>
      </c>
      <c r="Q10" s="54">
        <v>1657</v>
      </c>
      <c r="R10" s="54">
        <v>27</v>
      </c>
      <c r="S10" s="54">
        <v>31</v>
      </c>
    </row>
    <row r="11" spans="1:19" ht="15" customHeight="1">
      <c r="A11" s="309" t="s">
        <v>120</v>
      </c>
      <c r="B11" s="310"/>
      <c r="C11" s="310"/>
      <c r="D11" s="310"/>
      <c r="E11" s="310"/>
      <c r="F11" s="310"/>
      <c r="G11" s="310"/>
      <c r="H11" s="310"/>
      <c r="I11" s="310"/>
    </row>
    <row r="12" spans="1:19">
      <c r="K12" s="319" t="s">
        <v>121</v>
      </c>
      <c r="L12" s="319"/>
      <c r="M12" s="319"/>
      <c r="N12" s="319"/>
    </row>
    <row r="13" spans="1:19">
      <c r="K13" s="56" t="s">
        <v>122</v>
      </c>
      <c r="L13" t="s">
        <v>123</v>
      </c>
      <c r="M13" s="56" t="s">
        <v>124</v>
      </c>
      <c r="N13" t="s">
        <v>125</v>
      </c>
    </row>
    <row r="14" spans="1:19">
      <c r="K14" s="53" t="s">
        <v>115</v>
      </c>
      <c r="L14">
        <v>4915</v>
      </c>
      <c r="N14" s="44">
        <f>SUM(L14:M14)</f>
        <v>4915</v>
      </c>
    </row>
    <row r="15" spans="1:19">
      <c r="K15" s="53" t="s">
        <v>116</v>
      </c>
      <c r="L15">
        <v>106</v>
      </c>
      <c r="M15">
        <v>467</v>
      </c>
      <c r="N15" s="44">
        <f>SUM(L15:M15)</f>
        <v>573</v>
      </c>
    </row>
    <row r="16" spans="1:19">
      <c r="K16" s="53" t="s">
        <v>117</v>
      </c>
      <c r="L16">
        <v>17307</v>
      </c>
      <c r="M16">
        <v>1047</v>
      </c>
      <c r="N16" s="44">
        <f>SUM(L16:M16)</f>
        <v>18354</v>
      </c>
    </row>
    <row r="17" spans="11:14">
      <c r="K17" s="53" t="s">
        <v>118</v>
      </c>
      <c r="L17">
        <v>25297</v>
      </c>
      <c r="N17" s="44">
        <f>SUM(L17:M17)</f>
        <v>25297</v>
      </c>
    </row>
    <row r="18" spans="11:14">
      <c r="K18" s="53" t="s">
        <v>119</v>
      </c>
      <c r="L18">
        <v>10916</v>
      </c>
      <c r="M18">
        <v>389</v>
      </c>
      <c r="N18" s="44">
        <f>SUM(L18:M18)</f>
        <v>11305</v>
      </c>
    </row>
    <row r="20" spans="11:14">
      <c r="K20" s="56" t="s">
        <v>122</v>
      </c>
      <c r="L20" t="s">
        <v>123</v>
      </c>
      <c r="M20" s="56" t="s">
        <v>124</v>
      </c>
      <c r="N20" t="s">
        <v>125</v>
      </c>
    </row>
    <row r="21" spans="11:14">
      <c r="K21" s="53" t="s">
        <v>115</v>
      </c>
      <c r="L21">
        <v>269</v>
      </c>
      <c r="N21" s="44">
        <f>SUM(L21:M21)</f>
        <v>269</v>
      </c>
    </row>
    <row r="22" spans="11:14">
      <c r="K22" s="53" t="s">
        <v>116</v>
      </c>
      <c r="L22">
        <v>15</v>
      </c>
      <c r="M22">
        <v>34</v>
      </c>
      <c r="N22" s="44">
        <f>SUM(L22:M22)</f>
        <v>49</v>
      </c>
    </row>
    <row r="23" spans="11:14">
      <c r="K23" s="53" t="s">
        <v>117</v>
      </c>
      <c r="L23">
        <v>1020</v>
      </c>
      <c r="M23">
        <v>132</v>
      </c>
      <c r="N23" s="44">
        <f>SUM(L23:M23)</f>
        <v>1152</v>
      </c>
    </row>
    <row r="24" spans="11:14">
      <c r="K24" s="53" t="s">
        <v>118</v>
      </c>
      <c r="L24">
        <v>1753</v>
      </c>
      <c r="M24">
        <v>37</v>
      </c>
      <c r="N24" s="44">
        <f>SUM(L24:M24)</f>
        <v>1790</v>
      </c>
    </row>
    <row r="25" spans="11:14">
      <c r="K25" s="53" t="s">
        <v>119</v>
      </c>
      <c r="L25">
        <v>1108</v>
      </c>
      <c r="N25" s="44">
        <f>SUM(L25:M25)</f>
        <v>1108</v>
      </c>
    </row>
    <row r="27" spans="11:14">
      <c r="K27" s="56" t="s">
        <v>126</v>
      </c>
      <c r="L27" t="s">
        <v>123</v>
      </c>
      <c r="M27" s="56" t="s">
        <v>124</v>
      </c>
      <c r="N27" t="s">
        <v>125</v>
      </c>
    </row>
    <row r="28" spans="11:14">
      <c r="K28" s="53" t="s">
        <v>115</v>
      </c>
      <c r="L28">
        <v>4</v>
      </c>
      <c r="N28" s="44">
        <f>SUM(L28:M28)</f>
        <v>4</v>
      </c>
    </row>
    <row r="29" spans="11:14">
      <c r="K29" s="53" t="s">
        <v>116</v>
      </c>
      <c r="M29">
        <v>2</v>
      </c>
      <c r="N29" s="44">
        <f>SUM(L29:M29)</f>
        <v>2</v>
      </c>
    </row>
    <row r="30" spans="11:14">
      <c r="K30" s="53" t="s">
        <v>117</v>
      </c>
      <c r="L30">
        <v>12</v>
      </c>
      <c r="M30">
        <v>4</v>
      </c>
      <c r="N30" s="44">
        <f>SUM(L30:M30)</f>
        <v>16</v>
      </c>
    </row>
    <row r="31" spans="11:14">
      <c r="K31" s="53" t="s">
        <v>118</v>
      </c>
      <c r="L31">
        <v>2</v>
      </c>
      <c r="M31">
        <v>3</v>
      </c>
      <c r="N31" s="44">
        <f>SUM(L31:M31)</f>
        <v>5</v>
      </c>
    </row>
    <row r="32" spans="11:14">
      <c r="K32" s="53" t="s">
        <v>119</v>
      </c>
      <c r="L32">
        <v>10</v>
      </c>
      <c r="N32" s="44">
        <f>SUM(L32:M32)</f>
        <v>10</v>
      </c>
    </row>
  </sheetData>
  <mergeCells count="23">
    <mergeCell ref="A1:I1"/>
    <mergeCell ref="K1:S1"/>
    <mergeCell ref="A2:A4"/>
    <mergeCell ref="B2:I2"/>
    <mergeCell ref="K2:K4"/>
    <mergeCell ref="L2:O2"/>
    <mergeCell ref="P2:S2"/>
    <mergeCell ref="B3:B4"/>
    <mergeCell ref="C3:D3"/>
    <mergeCell ref="E3:F3"/>
    <mergeCell ref="S3:S4"/>
    <mergeCell ref="A11:I11"/>
    <mergeCell ref="G3:G4"/>
    <mergeCell ref="H3:H4"/>
    <mergeCell ref="I3:I4"/>
    <mergeCell ref="L3:L4"/>
    <mergeCell ref="M3:M4"/>
    <mergeCell ref="N3:N4"/>
    <mergeCell ref="K12:N12"/>
    <mergeCell ref="O3:O4"/>
    <mergeCell ref="P3:P4"/>
    <mergeCell ref="Q3:Q4"/>
    <mergeCell ref="R3:R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"/>
  <sheetViews>
    <sheetView workbookViewId="0">
      <selection activeCell="F17" sqref="F17"/>
    </sheetView>
  </sheetViews>
  <sheetFormatPr defaultColWidth="11.42578125" defaultRowHeight="15"/>
  <sheetData>
    <row r="1" spans="1:12" ht="15.75" customHeight="1" thickBot="1">
      <c r="B1" s="272" t="s">
        <v>127</v>
      </c>
      <c r="C1" s="273"/>
      <c r="D1" s="273"/>
      <c r="E1" s="273"/>
      <c r="F1" s="273"/>
      <c r="G1" s="273"/>
      <c r="H1" s="273"/>
      <c r="I1" s="273"/>
      <c r="J1" s="273"/>
      <c r="K1" s="273"/>
      <c r="L1" s="274"/>
    </row>
    <row r="2" spans="1:12" ht="15.75" customHeight="1" thickBot="1">
      <c r="A2" s="104"/>
      <c r="B2" s="275" t="s">
        <v>89</v>
      </c>
      <c r="C2" s="276"/>
      <c r="D2" s="276"/>
      <c r="E2" s="276"/>
      <c r="F2" s="277"/>
      <c r="G2" s="272" t="s">
        <v>22</v>
      </c>
      <c r="H2" s="273"/>
      <c r="I2" s="273"/>
      <c r="J2" s="273"/>
      <c r="K2" s="273"/>
      <c r="L2" s="274"/>
    </row>
    <row r="3" spans="1:12">
      <c r="A3" s="105" t="s">
        <v>86</v>
      </c>
      <c r="B3" s="106" t="s">
        <v>92</v>
      </c>
      <c r="C3" s="106" t="s">
        <v>128</v>
      </c>
      <c r="D3" s="106" t="s">
        <v>129</v>
      </c>
      <c r="E3" s="106" t="s">
        <v>130</v>
      </c>
      <c r="F3" s="106" t="s">
        <v>131</v>
      </c>
      <c r="G3" s="106" t="s">
        <v>92</v>
      </c>
      <c r="H3" s="106" t="s">
        <v>128</v>
      </c>
      <c r="I3" s="106" t="s">
        <v>129</v>
      </c>
      <c r="J3" s="106" t="s">
        <v>130</v>
      </c>
      <c r="K3" s="106" t="s">
        <v>131</v>
      </c>
      <c r="L3" s="106" t="s">
        <v>132</v>
      </c>
    </row>
    <row r="4" spans="1:12" ht="24" customHeight="1">
      <c r="A4" s="107" t="s">
        <v>133</v>
      </c>
      <c r="B4" s="108">
        <v>2479</v>
      </c>
      <c r="C4" s="109">
        <v>412</v>
      </c>
      <c r="D4" s="108">
        <v>1155</v>
      </c>
      <c r="E4" s="109">
        <v>797</v>
      </c>
      <c r="F4" s="109">
        <v>115</v>
      </c>
      <c r="G4" s="109">
        <v>843</v>
      </c>
      <c r="H4" s="109">
        <v>245</v>
      </c>
      <c r="I4" s="109">
        <v>338</v>
      </c>
      <c r="J4" s="109">
        <v>238</v>
      </c>
      <c r="K4" s="109">
        <v>16</v>
      </c>
      <c r="L4" s="109">
        <v>6</v>
      </c>
    </row>
    <row r="5" spans="1:12" ht="24" customHeight="1">
      <c r="A5" s="107" t="s">
        <v>96</v>
      </c>
      <c r="B5" s="109">
        <v>970</v>
      </c>
      <c r="C5" s="109">
        <v>170</v>
      </c>
      <c r="D5" s="109">
        <v>445</v>
      </c>
      <c r="E5" s="109">
        <v>307</v>
      </c>
      <c r="F5" s="109">
        <v>48</v>
      </c>
      <c r="G5" s="109">
        <v>194</v>
      </c>
      <c r="H5" s="109">
        <v>27</v>
      </c>
      <c r="I5" s="109">
        <v>75</v>
      </c>
      <c r="J5" s="109">
        <v>82</v>
      </c>
      <c r="K5" s="109">
        <v>9</v>
      </c>
      <c r="L5" s="109">
        <v>1</v>
      </c>
    </row>
    <row r="6" spans="1:12" ht="24" customHeight="1">
      <c r="A6" s="107" t="s">
        <v>97</v>
      </c>
      <c r="B6" s="110">
        <v>3567</v>
      </c>
      <c r="C6" s="111">
        <v>360</v>
      </c>
      <c r="D6" s="111">
        <v>1186</v>
      </c>
      <c r="E6" s="111">
        <v>1305</v>
      </c>
      <c r="F6" s="111">
        <v>294</v>
      </c>
      <c r="G6" s="111">
        <v>484</v>
      </c>
      <c r="H6" s="111">
        <v>98</v>
      </c>
      <c r="I6" s="111">
        <v>82</v>
      </c>
      <c r="J6" s="111">
        <v>164</v>
      </c>
      <c r="K6" s="111">
        <v>143</v>
      </c>
      <c r="L6" s="111">
        <v>2</v>
      </c>
    </row>
  </sheetData>
  <mergeCells count="3">
    <mergeCell ref="B1:L1"/>
    <mergeCell ref="B2:F2"/>
    <mergeCell ref="G2:L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0"/>
  <sheetViews>
    <sheetView workbookViewId="0">
      <selection activeCell="F17" sqref="F17"/>
    </sheetView>
  </sheetViews>
  <sheetFormatPr defaultColWidth="11.42578125" defaultRowHeight="15"/>
  <cols>
    <col min="2" max="2" width="16.7109375" customWidth="1"/>
    <col min="3" max="3" width="13.5703125" customWidth="1"/>
    <col min="4" max="4" width="13.140625" customWidth="1"/>
    <col min="5" max="5" width="12.5703125" customWidth="1"/>
    <col min="6" max="6" width="13.28515625" customWidth="1"/>
    <col min="7" max="7" width="12.5703125" customWidth="1"/>
    <col min="8" max="8" width="13.85546875" customWidth="1"/>
  </cols>
  <sheetData>
    <row r="1" spans="1:10" ht="15.75">
      <c r="A1" s="278" t="s">
        <v>134</v>
      </c>
      <c r="B1" s="278"/>
      <c r="C1" s="278"/>
      <c r="D1" s="278"/>
      <c r="E1" s="278"/>
      <c r="F1" s="278"/>
      <c r="G1" s="278"/>
      <c r="H1" s="278"/>
      <c r="I1" s="97"/>
      <c r="J1" s="97"/>
    </row>
    <row r="2" spans="1:10" ht="18.75">
      <c r="A2" s="279" t="s">
        <v>135</v>
      </c>
      <c r="B2" s="279"/>
      <c r="C2" s="279"/>
      <c r="D2" s="279"/>
      <c r="E2" s="279"/>
      <c r="F2" s="279"/>
      <c r="G2" s="279"/>
      <c r="H2" s="279"/>
    </row>
    <row r="3" spans="1:10">
      <c r="A3" s="280" t="s">
        <v>136</v>
      </c>
      <c r="B3" s="280" t="s">
        <v>137</v>
      </c>
      <c r="C3" s="282" t="s">
        <v>138</v>
      </c>
      <c r="D3" s="282"/>
      <c r="E3" s="282"/>
      <c r="F3" s="282"/>
      <c r="G3" s="282"/>
      <c r="H3" s="280" t="s">
        <v>139</v>
      </c>
    </row>
    <row r="4" spans="1:10" ht="22.5" customHeight="1">
      <c r="A4" s="281"/>
      <c r="B4" s="281"/>
      <c r="C4" s="98">
        <v>0</v>
      </c>
      <c r="D4" s="98">
        <v>1</v>
      </c>
      <c r="E4" s="98">
        <v>2</v>
      </c>
      <c r="F4" s="98">
        <v>3</v>
      </c>
      <c r="G4" s="98" t="s">
        <v>140</v>
      </c>
      <c r="H4" s="281"/>
    </row>
    <row r="5" spans="1:10" ht="21.75" customHeight="1">
      <c r="A5" s="21">
        <v>2003</v>
      </c>
      <c r="B5" s="21" t="s">
        <v>141</v>
      </c>
      <c r="C5" s="99">
        <v>0.62</v>
      </c>
      <c r="D5" s="99">
        <v>0.24</v>
      </c>
      <c r="E5" s="99">
        <v>0.1</v>
      </c>
      <c r="F5" s="99">
        <v>0.03</v>
      </c>
      <c r="G5" s="99">
        <v>0.01</v>
      </c>
      <c r="H5" s="100" t="s">
        <v>142</v>
      </c>
    </row>
    <row r="6" spans="1:10" ht="21.75" customHeight="1">
      <c r="A6" s="21">
        <v>2006</v>
      </c>
      <c r="B6" s="21" t="s">
        <v>141</v>
      </c>
      <c r="C6" s="99">
        <v>0.47</v>
      </c>
      <c r="D6" s="99">
        <v>0.28000000000000003</v>
      </c>
      <c r="E6" s="99">
        <v>0.17</v>
      </c>
      <c r="F6" s="99">
        <v>7.0000000000000007E-2</v>
      </c>
      <c r="G6" s="99">
        <v>0.01</v>
      </c>
      <c r="H6" s="101">
        <v>31</v>
      </c>
    </row>
    <row r="7" spans="1:10" ht="21.75" customHeight="1">
      <c r="A7" s="21">
        <v>2009</v>
      </c>
      <c r="B7" s="21" t="s">
        <v>141</v>
      </c>
      <c r="C7" s="99">
        <v>0.39</v>
      </c>
      <c r="D7" s="99">
        <v>0.33</v>
      </c>
      <c r="E7" s="99">
        <v>0.21</v>
      </c>
      <c r="F7" s="99">
        <v>0.06</v>
      </c>
      <c r="G7" s="99">
        <v>0.01</v>
      </c>
      <c r="H7" s="101">
        <v>30</v>
      </c>
    </row>
    <row r="8" spans="1:10" ht="21.75" customHeight="1">
      <c r="A8" s="21">
        <v>2012</v>
      </c>
      <c r="B8" s="21" t="s">
        <v>141</v>
      </c>
      <c r="C8" s="99">
        <v>0.39</v>
      </c>
      <c r="D8" s="99">
        <v>0.35</v>
      </c>
      <c r="E8" s="99">
        <v>0.18</v>
      </c>
      <c r="F8" s="99">
        <v>0.06</v>
      </c>
      <c r="G8" s="99">
        <v>0.01</v>
      </c>
      <c r="H8" s="101">
        <v>27</v>
      </c>
    </row>
    <row r="9" spans="1:10" ht="21.75" customHeight="1">
      <c r="A9" s="21">
        <v>2015</v>
      </c>
      <c r="B9" s="21" t="s">
        <v>141</v>
      </c>
      <c r="C9" s="99">
        <v>0.38800000000000001</v>
      </c>
      <c r="D9" s="99">
        <v>0.33</v>
      </c>
      <c r="E9" s="99">
        <v>0.19</v>
      </c>
      <c r="F9" s="99">
        <v>7.0000000000000007E-2</v>
      </c>
      <c r="G9" s="99">
        <v>0.01</v>
      </c>
      <c r="H9" s="102"/>
    </row>
    <row r="10" spans="1:10" ht="21.75" customHeight="1">
      <c r="A10" s="21">
        <v>2003</v>
      </c>
      <c r="B10" s="21" t="s">
        <v>143</v>
      </c>
      <c r="C10" s="99">
        <v>0.43</v>
      </c>
      <c r="D10" s="99">
        <v>0.32</v>
      </c>
      <c r="E10" s="99">
        <v>0.17</v>
      </c>
      <c r="F10" s="99">
        <v>0.09</v>
      </c>
      <c r="G10" s="99">
        <v>0.01</v>
      </c>
      <c r="H10" s="101">
        <v>30</v>
      </c>
    </row>
    <row r="11" spans="1:10" ht="21.75" customHeight="1">
      <c r="A11" s="21">
        <v>2006</v>
      </c>
      <c r="B11" s="21" t="s">
        <v>143</v>
      </c>
      <c r="C11" s="99">
        <v>0.31</v>
      </c>
      <c r="D11" s="99">
        <v>0.3</v>
      </c>
      <c r="E11" s="99">
        <v>0.26</v>
      </c>
      <c r="F11" s="99">
        <v>0.12</v>
      </c>
      <c r="G11" s="99">
        <v>0.02</v>
      </c>
      <c r="H11" s="101">
        <v>28</v>
      </c>
    </row>
    <row r="12" spans="1:10" ht="21.75" customHeight="1">
      <c r="A12" s="21">
        <v>2009</v>
      </c>
      <c r="B12" s="21" t="s">
        <v>143</v>
      </c>
      <c r="C12" s="99">
        <v>0.24</v>
      </c>
      <c r="D12" s="99">
        <v>0.35</v>
      </c>
      <c r="E12" s="99">
        <v>0.28999999999999998</v>
      </c>
      <c r="F12" s="99">
        <v>0.11</v>
      </c>
      <c r="G12" s="99">
        <v>0.02</v>
      </c>
      <c r="H12" s="101">
        <v>30</v>
      </c>
    </row>
    <row r="13" spans="1:10" ht="21.75" customHeight="1">
      <c r="A13" s="21">
        <v>2012</v>
      </c>
      <c r="B13" s="21" t="s">
        <v>143</v>
      </c>
      <c r="C13" s="99">
        <v>0.04</v>
      </c>
      <c r="D13" s="99">
        <v>0.52</v>
      </c>
      <c r="E13" s="99">
        <v>0.32</v>
      </c>
      <c r="F13" s="99">
        <v>0.11</v>
      </c>
      <c r="G13" s="99">
        <v>0.01</v>
      </c>
      <c r="H13" s="101">
        <v>27</v>
      </c>
    </row>
    <row r="14" spans="1:10" ht="21.75" customHeight="1">
      <c r="A14" s="21">
        <v>2015</v>
      </c>
      <c r="B14" s="21" t="s">
        <v>143</v>
      </c>
      <c r="C14" s="99">
        <v>0.03</v>
      </c>
      <c r="D14" s="99">
        <v>0.55000000000000004</v>
      </c>
      <c r="E14" s="99">
        <v>0.28000000000000003</v>
      </c>
      <c r="F14" s="99">
        <v>0.11</v>
      </c>
      <c r="G14" s="99">
        <v>0.03</v>
      </c>
      <c r="H14" s="102"/>
    </row>
    <row r="15" spans="1:10" ht="21.75" customHeight="1">
      <c r="A15" s="21">
        <v>2006</v>
      </c>
      <c r="B15" s="21" t="s">
        <v>144</v>
      </c>
      <c r="C15" s="99">
        <v>0.3</v>
      </c>
      <c r="D15" s="99">
        <v>0.36</v>
      </c>
      <c r="E15" s="99">
        <v>0.24</v>
      </c>
      <c r="F15" s="99">
        <v>0.09</v>
      </c>
      <c r="G15" s="99">
        <v>0.01</v>
      </c>
      <c r="H15" s="101">
        <v>29</v>
      </c>
    </row>
    <row r="16" spans="1:10" ht="21.75" customHeight="1">
      <c r="A16" s="21">
        <v>2009</v>
      </c>
      <c r="B16" s="21" t="s">
        <v>144</v>
      </c>
      <c r="C16" s="99">
        <v>0.23</v>
      </c>
      <c r="D16" s="99">
        <v>0.44</v>
      </c>
      <c r="E16" s="99">
        <v>0.26</v>
      </c>
      <c r="F16" s="99">
        <v>0.06</v>
      </c>
      <c r="G16" s="99">
        <v>0.01</v>
      </c>
      <c r="H16" s="101">
        <v>30</v>
      </c>
    </row>
    <row r="17" spans="1:8" ht="21.75" customHeight="1">
      <c r="A17" s="21">
        <v>2012</v>
      </c>
      <c r="B17" s="21" t="s">
        <v>144</v>
      </c>
      <c r="C17" s="99">
        <v>0.2</v>
      </c>
      <c r="D17" s="99">
        <v>0.43</v>
      </c>
      <c r="E17" s="99">
        <v>0.28999999999999998</v>
      </c>
      <c r="F17" s="99">
        <v>0.08</v>
      </c>
      <c r="G17" s="99">
        <v>0.01</v>
      </c>
      <c r="H17" s="101">
        <v>27</v>
      </c>
    </row>
    <row r="18" spans="1:8" ht="21.75" customHeight="1">
      <c r="A18" s="21">
        <v>2015</v>
      </c>
      <c r="B18" s="21" t="s">
        <v>144</v>
      </c>
      <c r="C18" s="99">
        <v>0.02</v>
      </c>
      <c r="D18" s="99">
        <v>0.61</v>
      </c>
      <c r="E18" s="99">
        <v>0.27</v>
      </c>
      <c r="F18" s="99">
        <v>0.08</v>
      </c>
      <c r="G18" s="99">
        <v>0.01</v>
      </c>
      <c r="H18" s="103"/>
    </row>
    <row r="20" spans="1:8">
      <c r="A20" t="s">
        <v>145</v>
      </c>
    </row>
  </sheetData>
  <mergeCells count="6">
    <mergeCell ref="A1:H1"/>
    <mergeCell ref="A2:H2"/>
    <mergeCell ref="A3:A4"/>
    <mergeCell ref="B3:B4"/>
    <mergeCell ref="C3:G3"/>
    <mergeCell ref="H3:H4"/>
  </mergeCells>
  <pageMargins left="0.70866141732283472" right="0.70866141732283472" top="0.74803149606299213" bottom="0.74803149606299213" header="0.31496062992125984" footer="0.31496062992125984"/>
  <pageSetup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8"/>
  <sheetViews>
    <sheetView workbookViewId="0">
      <selection activeCell="D19" sqref="D19"/>
    </sheetView>
  </sheetViews>
  <sheetFormatPr defaultColWidth="11.42578125" defaultRowHeight="15"/>
  <cols>
    <col min="1" max="1" width="15.7109375" customWidth="1"/>
  </cols>
  <sheetData>
    <row r="1" spans="1:10" ht="15.75">
      <c r="A1" s="278" t="s">
        <v>134</v>
      </c>
      <c r="B1" s="278"/>
      <c r="C1" s="278"/>
      <c r="D1" s="278"/>
      <c r="E1" s="278"/>
      <c r="F1" s="278"/>
      <c r="G1" s="278"/>
      <c r="H1" s="278"/>
      <c r="I1" s="278"/>
      <c r="J1" s="278"/>
    </row>
    <row r="2" spans="1:10" ht="15.75" thickBot="1">
      <c r="A2" s="283" t="s">
        <v>146</v>
      </c>
      <c r="B2" s="283"/>
      <c r="C2" s="283"/>
      <c r="D2" s="283"/>
      <c r="E2" s="283"/>
      <c r="F2" s="283"/>
      <c r="G2" s="283"/>
      <c r="H2" s="283"/>
      <c r="I2" s="283"/>
      <c r="J2" s="283"/>
    </row>
    <row r="3" spans="1:10" ht="26.25" thickBot="1">
      <c r="A3" s="89" t="s">
        <v>137</v>
      </c>
      <c r="B3" s="90" t="s">
        <v>147</v>
      </c>
      <c r="C3" s="90" t="s">
        <v>148</v>
      </c>
      <c r="D3" s="90" t="s">
        <v>149</v>
      </c>
      <c r="E3" s="90" t="s">
        <v>150</v>
      </c>
      <c r="F3" s="90" t="s">
        <v>151</v>
      </c>
      <c r="G3" s="90" t="s">
        <v>152</v>
      </c>
      <c r="H3" s="90" t="s">
        <v>153</v>
      </c>
      <c r="I3" s="90" t="s">
        <v>154</v>
      </c>
      <c r="J3" s="90" t="s">
        <v>155</v>
      </c>
    </row>
    <row r="4" spans="1:10" ht="25.5" customHeight="1" thickBot="1">
      <c r="A4" s="91" t="s">
        <v>143</v>
      </c>
      <c r="B4" s="92">
        <v>346</v>
      </c>
      <c r="C4" s="92">
        <v>30</v>
      </c>
      <c r="D4" s="92">
        <v>380</v>
      </c>
      <c r="E4" s="92">
        <v>28</v>
      </c>
      <c r="F4" s="92">
        <v>391</v>
      </c>
      <c r="G4" s="92">
        <v>30</v>
      </c>
      <c r="H4" s="92">
        <v>395</v>
      </c>
      <c r="I4" s="93">
        <v>27</v>
      </c>
      <c r="J4" s="94">
        <v>396</v>
      </c>
    </row>
    <row r="5" spans="1:10" ht="32.25" customHeight="1" thickBot="1">
      <c r="A5" s="91" t="s">
        <v>141</v>
      </c>
      <c r="B5" s="92">
        <v>335</v>
      </c>
      <c r="C5" s="92">
        <v>30</v>
      </c>
      <c r="D5" s="92">
        <v>363</v>
      </c>
      <c r="E5" s="92">
        <v>31</v>
      </c>
      <c r="F5" s="92">
        <v>380</v>
      </c>
      <c r="G5" s="92">
        <v>30</v>
      </c>
      <c r="H5" s="92">
        <v>378</v>
      </c>
      <c r="I5" s="95">
        <v>27</v>
      </c>
      <c r="J5" s="96">
        <v>381</v>
      </c>
    </row>
    <row r="6" spans="1:10" ht="27" customHeight="1" thickBot="1">
      <c r="A6" s="91" t="s">
        <v>144</v>
      </c>
      <c r="B6" s="92">
        <v>368</v>
      </c>
      <c r="C6" s="92">
        <v>30</v>
      </c>
      <c r="D6" s="92">
        <v>378</v>
      </c>
      <c r="E6" s="92">
        <v>29</v>
      </c>
      <c r="F6" s="92">
        <v>384</v>
      </c>
      <c r="G6" s="92">
        <v>30</v>
      </c>
      <c r="H6" s="92">
        <v>391</v>
      </c>
      <c r="I6" s="95">
        <v>27</v>
      </c>
      <c r="J6" s="96">
        <v>391</v>
      </c>
    </row>
    <row r="8" spans="1:10">
      <c r="A8" t="s">
        <v>145</v>
      </c>
    </row>
  </sheetData>
  <mergeCells count="2">
    <mergeCell ref="A1:J1"/>
    <mergeCell ref="A2:J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40"/>
  <sheetViews>
    <sheetView workbookViewId="0">
      <selection activeCell="L137" sqref="L137"/>
    </sheetView>
  </sheetViews>
  <sheetFormatPr defaultColWidth="11.42578125" defaultRowHeight="15"/>
  <cols>
    <col min="1" max="1" width="18.7109375" customWidth="1"/>
    <col min="2" max="2" width="11.28515625" customWidth="1"/>
    <col min="3" max="3" width="9.28515625" customWidth="1"/>
    <col min="4" max="4" width="8.28515625" customWidth="1"/>
    <col min="5" max="5" width="8.85546875" customWidth="1"/>
    <col min="6" max="6" width="12" customWidth="1"/>
    <col min="7" max="7" width="8.140625" bestFit="1" customWidth="1"/>
    <col min="8" max="8" width="8.7109375" customWidth="1"/>
    <col min="9" max="9" width="8.5703125" customWidth="1"/>
    <col min="10" max="10" width="2.7109375" customWidth="1"/>
    <col min="11" max="11" width="14.85546875" customWidth="1"/>
    <col min="12" max="19" width="7.42578125" customWidth="1"/>
  </cols>
  <sheetData>
    <row r="1" spans="1:19" ht="15.75">
      <c r="A1" s="312" t="s">
        <v>156</v>
      </c>
      <c r="B1" s="312"/>
      <c r="C1" s="312"/>
      <c r="D1" s="312"/>
      <c r="E1" s="312"/>
      <c r="F1" s="312"/>
      <c r="G1" s="312"/>
      <c r="H1" s="312"/>
      <c r="I1" s="312"/>
      <c r="K1" s="313" t="s">
        <v>156</v>
      </c>
      <c r="L1" s="313"/>
      <c r="M1" s="313"/>
      <c r="N1" s="313"/>
      <c r="O1" s="313"/>
      <c r="P1" s="313"/>
      <c r="Q1" s="313"/>
      <c r="R1" s="313"/>
      <c r="S1" s="313"/>
    </row>
    <row r="2" spans="1:19" ht="18" customHeight="1">
      <c r="A2" s="314" t="s">
        <v>104</v>
      </c>
      <c r="B2" s="316" t="s">
        <v>105</v>
      </c>
      <c r="C2" s="316"/>
      <c r="D2" s="316"/>
      <c r="E2" s="316"/>
      <c r="F2" s="316"/>
      <c r="G2" s="316"/>
      <c r="H2" s="316"/>
      <c r="I2" s="316"/>
      <c r="K2" s="317" t="s">
        <v>104</v>
      </c>
      <c r="L2" s="311" t="s">
        <v>106</v>
      </c>
      <c r="M2" s="311"/>
      <c r="N2" s="311"/>
      <c r="O2" s="311"/>
      <c r="P2" s="311" t="s">
        <v>105</v>
      </c>
      <c r="Q2" s="311"/>
      <c r="R2" s="311"/>
      <c r="S2" s="311"/>
    </row>
    <row r="3" spans="1:19" ht="18" customHeight="1">
      <c r="A3" s="315"/>
      <c r="B3" s="311" t="s">
        <v>107</v>
      </c>
      <c r="C3" s="318" t="s">
        <v>5</v>
      </c>
      <c r="D3" s="318"/>
      <c r="E3" s="318" t="s">
        <v>6</v>
      </c>
      <c r="F3" s="318"/>
      <c r="G3" s="311" t="s">
        <v>157</v>
      </c>
      <c r="H3" s="311" t="s">
        <v>108</v>
      </c>
      <c r="I3" s="311" t="s">
        <v>110</v>
      </c>
      <c r="K3" s="317"/>
      <c r="L3" s="308" t="s">
        <v>107</v>
      </c>
      <c r="M3" s="308" t="s">
        <v>157</v>
      </c>
      <c r="N3" s="308" t="s">
        <v>108</v>
      </c>
      <c r="O3" s="308" t="s">
        <v>110</v>
      </c>
      <c r="P3" s="308" t="s">
        <v>107</v>
      </c>
      <c r="Q3" s="308" t="s">
        <v>157</v>
      </c>
      <c r="R3" s="308" t="s">
        <v>108</v>
      </c>
      <c r="S3" s="308" t="s">
        <v>110</v>
      </c>
    </row>
    <row r="4" spans="1:19" ht="18" customHeight="1">
      <c r="A4" s="315"/>
      <c r="B4" s="311"/>
      <c r="C4" s="49" t="s">
        <v>112</v>
      </c>
      <c r="D4" s="49" t="s">
        <v>94</v>
      </c>
      <c r="E4" s="49" t="s">
        <v>112</v>
      </c>
      <c r="F4" s="49" t="s">
        <v>94</v>
      </c>
      <c r="G4" s="311"/>
      <c r="H4" s="311"/>
      <c r="I4" s="311"/>
      <c r="K4" s="317"/>
      <c r="L4" s="308"/>
      <c r="M4" s="308"/>
      <c r="N4" s="308"/>
      <c r="O4" s="308"/>
      <c r="P4" s="308"/>
      <c r="Q4" s="308"/>
      <c r="R4" s="308"/>
      <c r="S4" s="308"/>
    </row>
    <row r="5" spans="1:19" ht="18" customHeight="1">
      <c r="A5" s="1" t="s">
        <v>113</v>
      </c>
      <c r="B5" s="50">
        <f>SUM(B6:B9)</f>
        <v>112849</v>
      </c>
      <c r="C5" s="50">
        <f>SUM(C6:C9)</f>
        <v>57954</v>
      </c>
      <c r="D5" s="51">
        <f>(C5/B5*100)</f>
        <v>51.355350955701859</v>
      </c>
      <c r="E5" s="50">
        <f>SUM(E6:E9)</f>
        <v>54895</v>
      </c>
      <c r="F5" s="51">
        <f>(E5/B5*100)</f>
        <v>48.644649044298134</v>
      </c>
      <c r="G5" s="50">
        <f>SUM(G6:G9)</f>
        <v>3325</v>
      </c>
      <c r="H5" s="50">
        <f>SUM(H6:H9)</f>
        <v>7852</v>
      </c>
      <c r="I5" s="50">
        <f>SUM(I6:I9)</f>
        <v>360</v>
      </c>
      <c r="K5" s="1" t="s">
        <v>113</v>
      </c>
      <c r="L5" s="50">
        <f>SUM(L6:L10)</f>
        <v>95697</v>
      </c>
      <c r="M5" s="50">
        <f>SUM(M6:M10)</f>
        <v>2484</v>
      </c>
      <c r="N5" s="50">
        <f>SUM(N6:N10)</f>
        <v>5165</v>
      </c>
      <c r="O5" s="50">
        <f>SUM(O6:O10)</f>
        <v>261</v>
      </c>
      <c r="P5" s="50">
        <f>SUM(P6:P9)</f>
        <v>112372</v>
      </c>
      <c r="Q5" s="50">
        <f>SUM(Q6:Q9)</f>
        <v>3311</v>
      </c>
      <c r="R5" s="50">
        <f>SUM(R6:R9)</f>
        <v>7816</v>
      </c>
      <c r="S5" s="50">
        <f>SUM(S6:S9)</f>
        <v>359</v>
      </c>
    </row>
    <row r="6" spans="1:19" ht="18" customHeight="1">
      <c r="A6" s="53" t="s">
        <v>115</v>
      </c>
      <c r="B6" s="54">
        <v>18146</v>
      </c>
      <c r="C6" s="54">
        <v>9456</v>
      </c>
      <c r="D6" s="55">
        <f>(C6/B6*100)</f>
        <v>52.11065799625262</v>
      </c>
      <c r="E6" s="54">
        <v>8690</v>
      </c>
      <c r="F6" s="55">
        <f>(E6/B6*100)</f>
        <v>47.88934200374738</v>
      </c>
      <c r="G6" s="54">
        <v>442</v>
      </c>
      <c r="H6" s="54">
        <v>1499</v>
      </c>
      <c r="I6" s="54">
        <v>28</v>
      </c>
      <c r="K6" s="53" t="s">
        <v>115</v>
      </c>
      <c r="L6" s="54">
        <v>15984</v>
      </c>
      <c r="M6" s="54">
        <v>368</v>
      </c>
      <c r="N6" s="54">
        <v>627</v>
      </c>
      <c r="O6" s="54">
        <v>24</v>
      </c>
      <c r="P6" s="54">
        <v>18146</v>
      </c>
      <c r="Q6" s="54">
        <v>442</v>
      </c>
      <c r="R6" s="54">
        <v>1499</v>
      </c>
      <c r="S6" s="54">
        <v>28</v>
      </c>
    </row>
    <row r="7" spans="1:19" ht="18" customHeight="1">
      <c r="A7" s="53" t="s">
        <v>117</v>
      </c>
      <c r="B7" s="54">
        <v>85406</v>
      </c>
      <c r="C7" s="54">
        <v>43999</v>
      </c>
      <c r="D7" s="55">
        <f>(C7/B7*100)</f>
        <v>51.51745778985083</v>
      </c>
      <c r="E7" s="54">
        <v>41407</v>
      </c>
      <c r="F7" s="55">
        <f>(E7/B7*100)</f>
        <v>48.48254221014917</v>
      </c>
      <c r="G7" s="54">
        <v>2459</v>
      </c>
      <c r="H7" s="54">
        <v>4965</v>
      </c>
      <c r="I7" s="54">
        <v>260</v>
      </c>
      <c r="K7" s="53" t="s">
        <v>117</v>
      </c>
      <c r="L7" s="54">
        <f>5041+66135</f>
        <v>71176</v>
      </c>
      <c r="M7" s="54">
        <f>145+1633</f>
        <v>1778</v>
      </c>
      <c r="N7" s="54">
        <f>362+3233</f>
        <v>3595</v>
      </c>
      <c r="O7" s="54">
        <f>15+163</f>
        <v>178</v>
      </c>
      <c r="P7" s="54">
        <v>85406</v>
      </c>
      <c r="Q7" s="54">
        <v>2459</v>
      </c>
      <c r="R7" s="54">
        <v>4965</v>
      </c>
      <c r="S7" s="54">
        <v>260</v>
      </c>
    </row>
    <row r="8" spans="1:19" ht="18" customHeight="1">
      <c r="A8" s="53" t="s">
        <v>119</v>
      </c>
      <c r="B8" s="54">
        <v>8820</v>
      </c>
      <c r="C8" s="54">
        <v>4285</v>
      </c>
      <c r="D8" s="55">
        <f>(C8/B8*100)</f>
        <v>48.5827664399093</v>
      </c>
      <c r="E8" s="54">
        <v>4535</v>
      </c>
      <c r="F8" s="55">
        <f>(E8/B8*100)</f>
        <v>51.4172335600907</v>
      </c>
      <c r="G8" s="54">
        <v>410</v>
      </c>
      <c r="H8" s="54">
        <v>1352</v>
      </c>
      <c r="I8" s="54">
        <v>71</v>
      </c>
      <c r="K8" s="53" t="s">
        <v>119</v>
      </c>
      <c r="L8" s="54">
        <v>8483</v>
      </c>
      <c r="M8" s="54">
        <v>335</v>
      </c>
      <c r="N8" s="54">
        <v>933</v>
      </c>
      <c r="O8" s="54">
        <v>58</v>
      </c>
      <c r="P8" s="54">
        <v>8820</v>
      </c>
      <c r="Q8" s="54">
        <v>410</v>
      </c>
      <c r="R8" s="54">
        <v>1352</v>
      </c>
      <c r="S8" s="54">
        <v>71</v>
      </c>
    </row>
    <row r="9" spans="1:19" ht="18" customHeight="1">
      <c r="A9" s="53" t="s">
        <v>158</v>
      </c>
      <c r="B9" s="54">
        <v>477</v>
      </c>
      <c r="C9" s="54">
        <v>214</v>
      </c>
      <c r="D9" s="55">
        <f>(C9/B9*100)</f>
        <v>44.863731656184484</v>
      </c>
      <c r="E9" s="54">
        <v>263</v>
      </c>
      <c r="F9" s="55">
        <f>(E9/B9*100)</f>
        <v>55.136268343815509</v>
      </c>
      <c r="G9" s="54">
        <v>14</v>
      </c>
      <c r="H9" s="54">
        <v>36</v>
      </c>
      <c r="I9" s="54">
        <v>1</v>
      </c>
      <c r="K9" s="53" t="s">
        <v>118</v>
      </c>
      <c r="L9" s="54">
        <v>54</v>
      </c>
      <c r="M9" s="54">
        <v>3</v>
      </c>
      <c r="N9" s="54">
        <v>10</v>
      </c>
      <c r="O9" s="54">
        <v>1</v>
      </c>
      <c r="P9" s="54"/>
      <c r="Q9" s="54"/>
      <c r="R9" s="54"/>
      <c r="S9" s="54"/>
    </row>
    <row r="10" spans="1:19" ht="15" customHeight="1">
      <c r="A10" s="309" t="s">
        <v>120</v>
      </c>
      <c r="B10" s="310"/>
      <c r="C10" s="310"/>
      <c r="D10" s="310"/>
      <c r="E10" s="310"/>
      <c r="F10" s="310"/>
      <c r="G10" s="310"/>
      <c r="H10" s="310"/>
      <c r="I10" s="310"/>
      <c r="K10" s="53" t="s">
        <v>158</v>
      </c>
      <c r="L10" s="54"/>
      <c r="M10" s="54"/>
      <c r="N10" s="54"/>
      <c r="O10" s="54"/>
      <c r="P10" s="54">
        <v>477</v>
      </c>
      <c r="Q10" s="54">
        <v>14</v>
      </c>
      <c r="R10" s="54">
        <v>36</v>
      </c>
      <c r="S10" s="54">
        <v>1</v>
      </c>
    </row>
    <row r="15" spans="1:19" ht="15.75" customHeight="1">
      <c r="A15" s="303" t="s">
        <v>159</v>
      </c>
      <c r="B15" s="303"/>
      <c r="C15" s="303"/>
      <c r="D15" s="303"/>
      <c r="E15" s="303"/>
      <c r="F15" s="303"/>
      <c r="G15" s="303"/>
    </row>
    <row r="16" spans="1:19">
      <c r="A16" s="304" t="s">
        <v>160</v>
      </c>
      <c r="B16" s="306" t="s">
        <v>161</v>
      </c>
      <c r="C16" s="306"/>
      <c r="D16" s="306"/>
      <c r="E16" s="306" t="s">
        <v>162</v>
      </c>
      <c r="F16" s="306"/>
      <c r="G16" s="306"/>
    </row>
    <row r="17" spans="1:9">
      <c r="A17" s="305"/>
      <c r="B17" s="1" t="s">
        <v>94</v>
      </c>
      <c r="C17" s="1" t="s">
        <v>5</v>
      </c>
      <c r="D17" s="1" t="s">
        <v>6</v>
      </c>
      <c r="E17" s="1" t="s">
        <v>94</v>
      </c>
      <c r="F17" s="1" t="s">
        <v>5</v>
      </c>
      <c r="G17" s="1" t="s">
        <v>6</v>
      </c>
    </row>
    <row r="18" spans="1:9">
      <c r="A18" s="2" t="s">
        <v>163</v>
      </c>
      <c r="B18" s="57">
        <v>74.8</v>
      </c>
      <c r="C18" s="4"/>
      <c r="D18" s="4"/>
      <c r="E18" s="5">
        <v>85.2</v>
      </c>
      <c r="F18" s="4">
        <v>86</v>
      </c>
      <c r="G18" s="4">
        <v>84.3</v>
      </c>
    </row>
    <row r="19" spans="1:9">
      <c r="A19" s="2" t="s">
        <v>164</v>
      </c>
      <c r="B19" s="5">
        <v>34</v>
      </c>
      <c r="C19" s="4"/>
      <c r="D19" s="4"/>
      <c r="E19" s="5">
        <v>18.600000000000001</v>
      </c>
      <c r="F19" s="4">
        <v>22.851477669719571</v>
      </c>
      <c r="G19" s="4">
        <v>14.19203288636586</v>
      </c>
    </row>
    <row r="20" spans="1:9" ht="30">
      <c r="A20" s="2" t="s">
        <v>165</v>
      </c>
      <c r="B20" s="5">
        <v>13</v>
      </c>
      <c r="C20" s="4"/>
      <c r="D20" s="4"/>
      <c r="E20" s="5">
        <v>10.3</v>
      </c>
      <c r="F20" s="4">
        <v>11.5</v>
      </c>
      <c r="G20" s="4">
        <v>8.9</v>
      </c>
    </row>
    <row r="21" spans="1:9">
      <c r="A21" s="2" t="s">
        <v>166</v>
      </c>
      <c r="B21" s="5">
        <v>101.8</v>
      </c>
      <c r="C21" s="4"/>
      <c r="D21" s="4"/>
      <c r="E21" s="5">
        <v>103.4</v>
      </c>
      <c r="F21" s="4">
        <v>106.5</v>
      </c>
      <c r="G21" s="4">
        <v>100.1</v>
      </c>
    </row>
    <row r="22" spans="1:9" ht="30">
      <c r="A22" s="2" t="s">
        <v>167</v>
      </c>
      <c r="B22" s="5">
        <v>64.900000000000006</v>
      </c>
      <c r="C22" s="4"/>
      <c r="D22" s="4"/>
      <c r="E22" s="5">
        <v>72.8</v>
      </c>
      <c r="F22" s="4">
        <v>69.900000000000006</v>
      </c>
      <c r="G22" s="4">
        <v>75.900000000000006</v>
      </c>
    </row>
    <row r="23" spans="1:9" ht="24" customHeight="1">
      <c r="A23" s="307" t="s">
        <v>168</v>
      </c>
      <c r="B23" s="307"/>
      <c r="C23" s="307"/>
      <c r="D23" s="307"/>
    </row>
    <row r="26" spans="1:9" ht="36.75" customHeight="1">
      <c r="A26" s="284" t="s">
        <v>169</v>
      </c>
      <c r="B26" s="284"/>
      <c r="C26" s="284"/>
      <c r="D26" s="284"/>
      <c r="E26" s="284"/>
      <c r="F26" s="284"/>
      <c r="G26" s="284"/>
      <c r="H26" s="284"/>
      <c r="I26" s="284"/>
    </row>
    <row r="27" spans="1:9" ht="23.25" customHeight="1">
      <c r="A27" s="285" t="s">
        <v>170</v>
      </c>
      <c r="B27" s="295" t="s">
        <v>106</v>
      </c>
      <c r="C27" s="296"/>
      <c r="D27" s="296"/>
      <c r="E27" s="297"/>
      <c r="F27" s="298" t="s">
        <v>171</v>
      </c>
      <c r="G27" s="298"/>
      <c r="H27" s="298"/>
      <c r="I27" s="298"/>
    </row>
    <row r="28" spans="1:9" ht="30" customHeight="1">
      <c r="A28" s="285"/>
      <c r="B28" s="6" t="s">
        <v>2</v>
      </c>
      <c r="C28" s="6" t="s">
        <v>172</v>
      </c>
      <c r="D28" s="6" t="s">
        <v>94</v>
      </c>
      <c r="E28" s="6" t="s">
        <v>139</v>
      </c>
      <c r="F28" s="6" t="s">
        <v>2</v>
      </c>
      <c r="G28" s="6" t="s">
        <v>172</v>
      </c>
      <c r="H28" s="6" t="s">
        <v>94</v>
      </c>
      <c r="I28" s="6" t="s">
        <v>139</v>
      </c>
    </row>
    <row r="29" spans="1:9">
      <c r="A29" s="7" t="s">
        <v>173</v>
      </c>
      <c r="B29" s="8">
        <v>95697</v>
      </c>
      <c r="C29" s="8">
        <v>127968</v>
      </c>
      <c r="D29" s="58">
        <v>74.781976744186053</v>
      </c>
      <c r="E29" s="9"/>
      <c r="F29" s="10">
        <v>113669</v>
      </c>
      <c r="G29" s="10">
        <v>133448</v>
      </c>
      <c r="H29" s="11">
        <v>85.178496493016013</v>
      </c>
      <c r="I29" s="10"/>
    </row>
    <row r="30" spans="1:9">
      <c r="A30" s="12" t="s">
        <v>51</v>
      </c>
      <c r="B30" s="13">
        <v>2322</v>
      </c>
      <c r="C30" s="13">
        <v>3691</v>
      </c>
      <c r="D30" s="14">
        <v>61.511565357719199</v>
      </c>
      <c r="E30" s="15">
        <v>12</v>
      </c>
      <c r="F30" s="59">
        <v>2752</v>
      </c>
      <c r="G30" s="17">
        <v>3696</v>
      </c>
      <c r="H30" s="18">
        <v>74.458874458874462</v>
      </c>
      <c r="I30" s="17">
        <v>13</v>
      </c>
    </row>
    <row r="31" spans="1:9">
      <c r="A31" s="12" t="s">
        <v>52</v>
      </c>
      <c r="B31" s="13">
        <v>10156</v>
      </c>
      <c r="C31" s="13">
        <v>14720</v>
      </c>
      <c r="D31" s="14">
        <v>66.390125455281265</v>
      </c>
      <c r="E31" s="15">
        <v>8</v>
      </c>
      <c r="F31" s="20">
        <v>12089</v>
      </c>
      <c r="G31" s="20">
        <v>15787</v>
      </c>
      <c r="H31" s="18">
        <v>76.575663520618235</v>
      </c>
      <c r="I31" s="20">
        <v>12</v>
      </c>
    </row>
    <row r="32" spans="1:9">
      <c r="A32" s="12" t="s">
        <v>53</v>
      </c>
      <c r="B32" s="13">
        <v>4975</v>
      </c>
      <c r="C32" s="13">
        <v>6111</v>
      </c>
      <c r="D32" s="14">
        <v>77.465475223395615</v>
      </c>
      <c r="E32" s="15">
        <v>4</v>
      </c>
      <c r="F32" s="59">
        <v>6987</v>
      </c>
      <c r="G32" s="17">
        <v>6472</v>
      </c>
      <c r="H32" s="18">
        <v>107.95735475896169</v>
      </c>
      <c r="I32" s="17">
        <v>1</v>
      </c>
    </row>
    <row r="33" spans="1:11">
      <c r="A33" s="12" t="s">
        <v>54</v>
      </c>
      <c r="B33" s="13">
        <v>30600</v>
      </c>
      <c r="C33" s="13">
        <v>33219</v>
      </c>
      <c r="D33" s="14">
        <v>89.00977373942672</v>
      </c>
      <c r="E33" s="15">
        <v>2</v>
      </c>
      <c r="F33" s="20">
        <v>32921</v>
      </c>
      <c r="G33" s="20">
        <v>33599</v>
      </c>
      <c r="H33" s="18">
        <v>97.982082800083333</v>
      </c>
      <c r="I33" s="20">
        <v>3</v>
      </c>
    </row>
    <row r="34" spans="1:11">
      <c r="A34" s="12" t="s">
        <v>55</v>
      </c>
      <c r="B34" s="13">
        <v>7838</v>
      </c>
      <c r="C34" s="13">
        <v>10929</v>
      </c>
      <c r="D34" s="14">
        <v>67.550872093023244</v>
      </c>
      <c r="E34" s="15">
        <v>7</v>
      </c>
      <c r="F34" s="59">
        <v>10082</v>
      </c>
      <c r="G34" s="17">
        <v>11923</v>
      </c>
      <c r="H34" s="18">
        <v>84.559255221001422</v>
      </c>
      <c r="I34" s="17">
        <v>10</v>
      </c>
    </row>
    <row r="35" spans="1:11">
      <c r="A35" s="12" t="s">
        <v>56</v>
      </c>
      <c r="B35" s="13">
        <v>4910</v>
      </c>
      <c r="C35" s="13">
        <v>7261</v>
      </c>
      <c r="D35" s="14">
        <v>64.228086968412413</v>
      </c>
      <c r="E35" s="15">
        <v>11</v>
      </c>
      <c r="F35" s="20">
        <v>5873</v>
      </c>
      <c r="G35" s="20">
        <v>7580</v>
      </c>
      <c r="H35" s="18">
        <v>77.480211081794195</v>
      </c>
      <c r="I35" s="20">
        <v>11</v>
      </c>
    </row>
    <row r="36" spans="1:11">
      <c r="A36" s="12" t="s">
        <v>57</v>
      </c>
      <c r="B36" s="13">
        <v>1708</v>
      </c>
      <c r="C36" s="13">
        <v>1822</v>
      </c>
      <c r="D36" s="14">
        <v>90.463215258855584</v>
      </c>
      <c r="E36" s="15">
        <v>1</v>
      </c>
      <c r="F36" s="59">
        <v>1800</v>
      </c>
      <c r="G36" s="17">
        <v>1731</v>
      </c>
      <c r="H36" s="18">
        <v>103.98613518197575</v>
      </c>
      <c r="I36" s="17">
        <v>2</v>
      </c>
    </row>
    <row r="37" spans="1:11">
      <c r="A37" s="12" t="s">
        <v>58</v>
      </c>
      <c r="B37" s="13">
        <v>6475</v>
      </c>
      <c r="C37" s="13">
        <v>11120</v>
      </c>
      <c r="D37" s="14">
        <v>54.14695116507454</v>
      </c>
      <c r="E37" s="15">
        <v>16</v>
      </c>
      <c r="F37" s="20">
        <v>8617</v>
      </c>
      <c r="G37" s="20">
        <v>12130</v>
      </c>
      <c r="H37" s="18">
        <v>71.038746908491348</v>
      </c>
      <c r="I37" s="20">
        <v>15</v>
      </c>
    </row>
    <row r="38" spans="1:11">
      <c r="A38" s="12" t="s">
        <v>59</v>
      </c>
      <c r="B38" s="13">
        <v>1590</v>
      </c>
      <c r="C38" s="13">
        <v>2196</v>
      </c>
      <c r="D38" s="14">
        <v>72.22976028946178</v>
      </c>
      <c r="E38" s="15">
        <v>5</v>
      </c>
      <c r="F38" s="59">
        <v>1974</v>
      </c>
      <c r="G38" s="17">
        <v>2088</v>
      </c>
      <c r="H38" s="18">
        <v>94.540229885057471</v>
      </c>
      <c r="I38" s="17">
        <v>4</v>
      </c>
    </row>
    <row r="39" spans="1:11">
      <c r="A39" s="12" t="s">
        <v>60</v>
      </c>
      <c r="B39" s="13">
        <v>3308</v>
      </c>
      <c r="C39" s="13">
        <v>4985</v>
      </c>
      <c r="D39" s="14">
        <v>64.496216646754277</v>
      </c>
      <c r="E39" s="15">
        <v>9</v>
      </c>
      <c r="F39" s="20">
        <v>4546</v>
      </c>
      <c r="G39" s="20">
        <v>5006</v>
      </c>
      <c r="H39" s="18">
        <v>90.811026767878545</v>
      </c>
      <c r="I39" s="20">
        <v>7</v>
      </c>
    </row>
    <row r="40" spans="1:11">
      <c r="A40" s="12" t="s">
        <v>61</v>
      </c>
      <c r="B40" s="13">
        <v>1238</v>
      </c>
      <c r="C40" s="13">
        <v>1845</v>
      </c>
      <c r="D40" s="14">
        <v>59.494351802044108</v>
      </c>
      <c r="E40" s="15">
        <v>14</v>
      </c>
      <c r="F40" s="59">
        <v>1785</v>
      </c>
      <c r="G40" s="17">
        <v>1920</v>
      </c>
      <c r="H40" s="18">
        <v>92.96875</v>
      </c>
      <c r="I40" s="17">
        <v>5</v>
      </c>
    </row>
    <row r="41" spans="1:11">
      <c r="A41" s="12" t="s">
        <v>62</v>
      </c>
      <c r="B41" s="13">
        <v>7272</v>
      </c>
      <c r="C41" s="13">
        <v>9624</v>
      </c>
      <c r="D41" s="14">
        <v>70.084588405199085</v>
      </c>
      <c r="E41" s="15">
        <v>6</v>
      </c>
      <c r="F41" s="20">
        <v>8129</v>
      </c>
      <c r="G41" s="20">
        <v>9528</v>
      </c>
      <c r="H41" s="18">
        <v>85.316960537363556</v>
      </c>
      <c r="I41" s="20">
        <v>8</v>
      </c>
    </row>
    <row r="42" spans="1:11">
      <c r="A42" s="12" t="s">
        <v>63</v>
      </c>
      <c r="B42" s="13">
        <v>3278</v>
      </c>
      <c r="C42" s="13">
        <v>5828</v>
      </c>
      <c r="D42" s="14">
        <v>52.964224872231689</v>
      </c>
      <c r="E42" s="15">
        <v>17</v>
      </c>
      <c r="F42" s="59">
        <v>3860</v>
      </c>
      <c r="G42" s="17">
        <v>6754</v>
      </c>
      <c r="H42" s="18">
        <v>57.151317737636951</v>
      </c>
      <c r="I42" s="17">
        <v>17</v>
      </c>
    </row>
    <row r="43" spans="1:11">
      <c r="A43" s="12" t="s">
        <v>64</v>
      </c>
      <c r="B43" s="13">
        <v>3225</v>
      </c>
      <c r="C43" s="13">
        <v>4835</v>
      </c>
      <c r="D43" s="14">
        <v>64.237322931636214</v>
      </c>
      <c r="E43" s="15">
        <v>10</v>
      </c>
      <c r="F43" s="20">
        <v>4411</v>
      </c>
      <c r="G43" s="20">
        <v>4808</v>
      </c>
      <c r="H43" s="18">
        <v>91.742928452579037</v>
      </c>
      <c r="I43" s="20">
        <v>6</v>
      </c>
    </row>
    <row r="44" spans="1:11">
      <c r="A44" s="12" t="s">
        <v>65</v>
      </c>
      <c r="B44" s="13">
        <v>2396</v>
      </c>
      <c r="C44" s="13">
        <v>2831</v>
      </c>
      <c r="D44" s="14">
        <v>81.199579095054361</v>
      </c>
      <c r="E44" s="15">
        <v>3</v>
      </c>
      <c r="F44" s="59">
        <v>2810</v>
      </c>
      <c r="G44" s="17">
        <v>3307</v>
      </c>
      <c r="H44" s="18">
        <v>84.971273057151492</v>
      </c>
      <c r="I44" s="17">
        <v>9</v>
      </c>
    </row>
    <row r="45" spans="1:11">
      <c r="A45" s="12" t="s">
        <v>66</v>
      </c>
      <c r="B45" s="13">
        <v>1987</v>
      </c>
      <c r="C45" s="13">
        <v>3096</v>
      </c>
      <c r="D45" s="14">
        <v>58.948043617703661</v>
      </c>
      <c r="E45" s="15">
        <v>15</v>
      </c>
      <c r="F45" s="20">
        <v>2230</v>
      </c>
      <c r="G45" s="20">
        <v>3306</v>
      </c>
      <c r="H45" s="18">
        <v>67.453115547489418</v>
      </c>
      <c r="I45" s="20">
        <v>16</v>
      </c>
    </row>
    <row r="46" spans="1:11">
      <c r="A46" s="12" t="s">
        <v>174</v>
      </c>
      <c r="B46" s="13">
        <v>2419</v>
      </c>
      <c r="C46" s="13">
        <v>3855</v>
      </c>
      <c r="D46" s="14">
        <v>61.473087818696882</v>
      </c>
      <c r="E46" s="15">
        <v>13</v>
      </c>
      <c r="F46" s="59">
        <v>2803</v>
      </c>
      <c r="G46" s="17">
        <v>3813</v>
      </c>
      <c r="H46" s="18">
        <v>73.511670600576977</v>
      </c>
      <c r="I46" s="17">
        <v>14</v>
      </c>
    </row>
    <row r="48" spans="1:11" ht="42" customHeight="1">
      <c r="A48" s="299" t="s">
        <v>175</v>
      </c>
      <c r="B48" s="299"/>
      <c r="C48" s="299"/>
      <c r="D48" s="299"/>
      <c r="E48" s="299"/>
      <c r="F48" s="299"/>
      <c r="G48" s="299"/>
      <c r="H48" s="299"/>
      <c r="I48" s="299"/>
      <c r="K48" t="s">
        <v>176</v>
      </c>
    </row>
    <row r="49" spans="1:17">
      <c r="A49" s="22" t="s">
        <v>177</v>
      </c>
      <c r="B49" s="23"/>
      <c r="C49" s="23"/>
      <c r="D49" s="23"/>
      <c r="E49" s="23"/>
      <c r="F49" s="23"/>
      <c r="G49" s="23"/>
    </row>
    <row r="50" spans="1:17" ht="22.5" customHeight="1">
      <c r="A50" s="300" t="s">
        <v>170</v>
      </c>
      <c r="B50" s="289" t="s">
        <v>106</v>
      </c>
      <c r="C50" s="290"/>
      <c r="D50" s="290"/>
      <c r="E50" s="290"/>
      <c r="F50" s="289" t="s">
        <v>171</v>
      </c>
      <c r="G50" s="290"/>
      <c r="H50" s="290"/>
      <c r="I50" s="302"/>
      <c r="K50" s="288" t="s">
        <v>178</v>
      </c>
      <c r="L50" s="289" t="s">
        <v>106</v>
      </c>
      <c r="M50" s="290"/>
      <c r="N50" s="290"/>
      <c r="O50" s="291" t="s">
        <v>171</v>
      </c>
      <c r="P50" s="291"/>
      <c r="Q50" s="291"/>
    </row>
    <row r="51" spans="1:17" ht="27.75" customHeight="1">
      <c r="A51" s="301"/>
      <c r="B51" s="60" t="s">
        <v>94</v>
      </c>
      <c r="C51" s="24" t="s">
        <v>5</v>
      </c>
      <c r="D51" s="60" t="s">
        <v>6</v>
      </c>
      <c r="E51" s="60" t="s">
        <v>139</v>
      </c>
      <c r="F51" s="24" t="s">
        <v>4</v>
      </c>
      <c r="G51" s="60" t="s">
        <v>5</v>
      </c>
      <c r="H51" s="60" t="s">
        <v>6</v>
      </c>
      <c r="I51" s="24" t="s">
        <v>139</v>
      </c>
      <c r="K51" s="288"/>
      <c r="L51" s="60" t="s">
        <v>125</v>
      </c>
      <c r="M51" s="60" t="s">
        <v>5</v>
      </c>
      <c r="N51" s="60" t="s">
        <v>6</v>
      </c>
      <c r="O51" s="60" t="s">
        <v>125</v>
      </c>
      <c r="P51" s="60" t="s">
        <v>5</v>
      </c>
      <c r="Q51" s="60" t="s">
        <v>6</v>
      </c>
    </row>
    <row r="52" spans="1:17" ht="25.5">
      <c r="A52" s="7" t="s">
        <v>173</v>
      </c>
      <c r="B52" s="25">
        <v>13.002497465960271</v>
      </c>
      <c r="C52" s="26"/>
      <c r="D52" s="27"/>
      <c r="E52" s="28"/>
      <c r="F52" s="29">
        <v>10.259440394160324</v>
      </c>
      <c r="G52" s="29">
        <v>11.5</v>
      </c>
      <c r="H52" s="29">
        <v>8.9</v>
      </c>
      <c r="I52" s="29"/>
      <c r="K52" s="60" t="s">
        <v>179</v>
      </c>
      <c r="L52" s="25"/>
      <c r="M52" s="26"/>
      <c r="N52" s="27"/>
      <c r="O52" s="61"/>
      <c r="P52" s="41"/>
      <c r="Q52" s="41"/>
    </row>
    <row r="53" spans="1:17">
      <c r="A53" s="12" t="s">
        <v>51</v>
      </c>
      <c r="B53" s="30">
        <v>13.652024117140392</v>
      </c>
      <c r="C53" s="31"/>
      <c r="D53" s="32"/>
      <c r="E53" s="62">
        <v>12</v>
      </c>
      <c r="F53" s="34">
        <v>6.7771084337349352</v>
      </c>
      <c r="G53" s="34"/>
      <c r="H53" s="34"/>
      <c r="I53" s="16">
        <v>1</v>
      </c>
      <c r="K53" s="63" t="s">
        <v>8</v>
      </c>
      <c r="L53" s="64"/>
      <c r="M53" s="63"/>
      <c r="N53" s="63"/>
      <c r="O53" s="46"/>
      <c r="P53" s="65"/>
      <c r="Q53" s="65"/>
    </row>
    <row r="54" spans="1:17">
      <c r="A54" s="12" t="s">
        <v>52</v>
      </c>
      <c r="B54" s="30">
        <v>13.942497046081137</v>
      </c>
      <c r="C54" s="31"/>
      <c r="D54" s="32"/>
      <c r="E54" s="62">
        <v>13</v>
      </c>
      <c r="F54" s="34">
        <v>13.100871731008713</v>
      </c>
      <c r="G54" s="34"/>
      <c r="H54" s="34"/>
      <c r="I54" s="16">
        <v>15</v>
      </c>
      <c r="K54" s="63" t="s">
        <v>17</v>
      </c>
      <c r="L54" s="66"/>
      <c r="M54" s="63"/>
      <c r="N54" s="63"/>
      <c r="O54" s="46"/>
      <c r="P54" s="65"/>
      <c r="Q54" s="65"/>
    </row>
    <row r="55" spans="1:17">
      <c r="A55" s="12" t="s">
        <v>53</v>
      </c>
      <c r="B55" s="30">
        <v>11.919597989949748</v>
      </c>
      <c r="C55" s="31"/>
      <c r="D55" s="32"/>
      <c r="E55" s="62">
        <v>5</v>
      </c>
      <c r="F55" s="34">
        <v>9.5837705491430558</v>
      </c>
      <c r="G55" s="34"/>
      <c r="H55" s="34"/>
      <c r="I55" s="16">
        <v>7</v>
      </c>
      <c r="K55" s="63" t="s">
        <v>18</v>
      </c>
      <c r="L55" s="64"/>
      <c r="M55" s="63"/>
      <c r="N55" s="63"/>
      <c r="O55" s="46"/>
      <c r="P55" s="65"/>
      <c r="Q55" s="65"/>
    </row>
    <row r="56" spans="1:17">
      <c r="A56" s="12" t="s">
        <v>54</v>
      </c>
      <c r="B56" s="30">
        <v>12.392156862745097</v>
      </c>
      <c r="C56" s="31"/>
      <c r="D56" s="32"/>
      <c r="E56" s="62">
        <v>6</v>
      </c>
      <c r="F56" s="34">
        <v>7.4423212117338817</v>
      </c>
      <c r="G56" s="34"/>
      <c r="H56" s="34"/>
      <c r="I56" s="16">
        <v>2</v>
      </c>
      <c r="K56" s="63" t="s">
        <v>180</v>
      </c>
      <c r="L56" s="21"/>
      <c r="M56" s="48"/>
      <c r="N56" s="48"/>
      <c r="O56" s="46"/>
      <c r="P56" s="46"/>
      <c r="Q56" s="46"/>
    </row>
    <row r="57" spans="1:17">
      <c r="A57" s="12" t="s">
        <v>55</v>
      </c>
      <c r="B57" s="30">
        <v>13.944883898953819</v>
      </c>
      <c r="C57" s="31"/>
      <c r="D57" s="32"/>
      <c r="E57" s="62">
        <v>14</v>
      </c>
      <c r="F57" s="34">
        <v>11.136984914447712</v>
      </c>
      <c r="G57" s="34"/>
      <c r="H57" s="34"/>
      <c r="I57" s="16">
        <v>10</v>
      </c>
    </row>
    <row r="58" spans="1:17">
      <c r="A58" s="12" t="s">
        <v>56</v>
      </c>
      <c r="B58" s="30">
        <v>12.647657841140525</v>
      </c>
      <c r="C58" s="31"/>
      <c r="D58" s="32"/>
      <c r="E58" s="62">
        <v>7</v>
      </c>
      <c r="F58" s="34">
        <v>14.353562005277043</v>
      </c>
      <c r="G58" s="34"/>
      <c r="H58" s="34"/>
      <c r="I58" s="16">
        <v>17</v>
      </c>
    </row>
    <row r="59" spans="1:17">
      <c r="A59" s="12" t="s">
        <v>57</v>
      </c>
      <c r="B59" s="30">
        <v>11.826697892271664</v>
      </c>
      <c r="C59" s="31"/>
      <c r="D59" s="32"/>
      <c r="E59" s="62">
        <v>4</v>
      </c>
      <c r="F59" s="34">
        <v>7.590569292696947</v>
      </c>
      <c r="G59" s="34"/>
      <c r="H59" s="34"/>
      <c r="I59" s="16">
        <v>3</v>
      </c>
    </row>
    <row r="60" spans="1:17">
      <c r="A60" s="12" t="s">
        <v>58</v>
      </c>
      <c r="B60" s="30">
        <v>15.227799227799233</v>
      </c>
      <c r="C60" s="31"/>
      <c r="D60" s="32"/>
      <c r="E60" s="62">
        <v>17</v>
      </c>
      <c r="F60" s="34">
        <v>11.588632657815046</v>
      </c>
      <c r="G60" s="34"/>
      <c r="H60" s="34"/>
      <c r="I60" s="16">
        <v>12</v>
      </c>
    </row>
    <row r="61" spans="1:17">
      <c r="A61" s="12" t="s">
        <v>59</v>
      </c>
      <c r="B61" s="30">
        <v>13.52201257861635</v>
      </c>
      <c r="C61" s="31"/>
      <c r="D61" s="32"/>
      <c r="E61" s="62">
        <v>11</v>
      </c>
      <c r="F61" s="34">
        <v>8.8652482269503512</v>
      </c>
      <c r="G61" s="34"/>
      <c r="H61" s="34"/>
      <c r="I61" s="16">
        <v>5</v>
      </c>
    </row>
    <row r="62" spans="1:17">
      <c r="A62" s="12" t="s">
        <v>60</v>
      </c>
      <c r="B62" s="30">
        <v>14.26844014510278</v>
      </c>
      <c r="C62" s="31"/>
      <c r="D62" s="32"/>
      <c r="E62" s="62">
        <v>15</v>
      </c>
      <c r="F62" s="34">
        <v>10.363271673724094</v>
      </c>
      <c r="G62" s="34"/>
      <c r="H62" s="34"/>
      <c r="I62" s="16">
        <v>8</v>
      </c>
    </row>
    <row r="63" spans="1:17">
      <c r="A63" s="12" t="s">
        <v>61</v>
      </c>
      <c r="B63" s="30">
        <v>11.389337641357022</v>
      </c>
      <c r="C63" s="31"/>
      <c r="D63" s="32"/>
      <c r="E63" s="62">
        <v>3</v>
      </c>
      <c r="F63" s="34">
        <v>9.259259259259256</v>
      </c>
      <c r="G63" s="34"/>
      <c r="H63" s="34"/>
      <c r="I63" s="16">
        <v>6</v>
      </c>
    </row>
    <row r="64" spans="1:17">
      <c r="A64" s="12" t="s">
        <v>62</v>
      </c>
      <c r="B64" s="30">
        <v>13.091309130913087</v>
      </c>
      <c r="C64" s="31"/>
      <c r="D64" s="32"/>
      <c r="E64" s="62">
        <v>10</v>
      </c>
      <c r="F64" s="34">
        <v>12.57227211219092</v>
      </c>
      <c r="G64" s="34"/>
      <c r="H64" s="34"/>
      <c r="I64" s="16">
        <v>14</v>
      </c>
    </row>
    <row r="65" spans="1:11">
      <c r="A65" s="12" t="s">
        <v>63</v>
      </c>
      <c r="B65" s="30">
        <v>10.799267846247707</v>
      </c>
      <c r="C65" s="31"/>
      <c r="D65" s="32"/>
      <c r="E65" s="62">
        <v>2</v>
      </c>
      <c r="F65" s="34">
        <v>12.461139896373052</v>
      </c>
      <c r="G65" s="34"/>
      <c r="H65" s="34"/>
      <c r="I65" s="16">
        <v>13</v>
      </c>
    </row>
    <row r="66" spans="1:11">
      <c r="A66" s="12" t="s">
        <v>64</v>
      </c>
      <c r="B66" s="30">
        <v>13.054263565891478</v>
      </c>
      <c r="C66" s="31"/>
      <c r="D66" s="32"/>
      <c r="E66" s="62">
        <v>9</v>
      </c>
      <c r="F66" s="34">
        <v>8.3654500113352963</v>
      </c>
      <c r="G66" s="34"/>
      <c r="H66" s="34"/>
      <c r="I66" s="16">
        <v>4</v>
      </c>
    </row>
    <row r="67" spans="1:11">
      <c r="A67" s="12" t="s">
        <v>65</v>
      </c>
      <c r="B67" s="30">
        <v>12.979966611018368</v>
      </c>
      <c r="C67" s="31"/>
      <c r="D67" s="32"/>
      <c r="E67" s="62">
        <v>8</v>
      </c>
      <c r="F67" s="34">
        <v>11.494252873563216</v>
      </c>
      <c r="G67" s="34"/>
      <c r="H67" s="34"/>
      <c r="I67" s="16">
        <v>11</v>
      </c>
    </row>
    <row r="68" spans="1:11">
      <c r="A68" s="12" t="s">
        <v>66</v>
      </c>
      <c r="B68" s="30">
        <v>14.896829391041777</v>
      </c>
      <c r="C68" s="31"/>
      <c r="D68" s="32"/>
      <c r="E68" s="62">
        <v>16</v>
      </c>
      <c r="F68" s="34">
        <v>13.946188340807176</v>
      </c>
      <c r="G68" s="34"/>
      <c r="H68" s="34"/>
      <c r="I68" s="16">
        <v>16</v>
      </c>
    </row>
    <row r="69" spans="1:11" ht="15.75" thickBot="1">
      <c r="A69" s="12" t="s">
        <v>174</v>
      </c>
      <c r="B69" s="36">
        <v>10.789582472095905</v>
      </c>
      <c r="C69" s="37"/>
      <c r="D69" s="38"/>
      <c r="E69" s="62">
        <v>1</v>
      </c>
      <c r="F69" s="34">
        <v>10.881198715661789</v>
      </c>
      <c r="G69" s="34"/>
      <c r="H69" s="34"/>
      <c r="I69" s="16">
        <v>9</v>
      </c>
    </row>
    <row r="72" spans="1:11" ht="21">
      <c r="A72" s="284" t="s">
        <v>181</v>
      </c>
      <c r="B72" s="284"/>
      <c r="C72" s="284"/>
      <c r="D72" s="284"/>
      <c r="E72" s="284"/>
      <c r="F72" s="284"/>
      <c r="G72" s="284"/>
      <c r="H72" s="284"/>
      <c r="I72" s="284"/>
    </row>
    <row r="73" spans="1:11" ht="15" customHeight="1">
      <c r="A73" s="292" t="s">
        <v>170</v>
      </c>
      <c r="B73" s="294" t="s">
        <v>161</v>
      </c>
      <c r="C73" s="294"/>
      <c r="D73" s="294"/>
      <c r="E73" s="294"/>
      <c r="F73" s="294" t="s">
        <v>162</v>
      </c>
      <c r="G73" s="294"/>
      <c r="H73" s="294"/>
      <c r="I73" s="294"/>
    </row>
    <row r="74" spans="1:11" ht="30">
      <c r="A74" s="293"/>
      <c r="B74" s="67" t="s">
        <v>182</v>
      </c>
      <c r="C74" s="67" t="s">
        <v>183</v>
      </c>
      <c r="D74" s="67" t="s">
        <v>94</v>
      </c>
      <c r="E74" s="67" t="s">
        <v>139</v>
      </c>
      <c r="F74" s="67" t="s">
        <v>182</v>
      </c>
      <c r="G74" s="67" t="s">
        <v>183</v>
      </c>
      <c r="H74" s="67" t="s">
        <v>94</v>
      </c>
      <c r="I74" s="67" t="s">
        <v>139</v>
      </c>
    </row>
    <row r="75" spans="1:11">
      <c r="A75" s="68" t="s">
        <v>173</v>
      </c>
      <c r="B75" s="69">
        <v>87482</v>
      </c>
      <c r="C75" s="70">
        <v>57734</v>
      </c>
      <c r="D75" s="71">
        <v>34.004709540248278</v>
      </c>
      <c r="E75" s="72"/>
      <c r="F75" s="73">
        <f>SUM(F76:F92)</f>
        <v>104040</v>
      </c>
      <c r="G75" s="73">
        <f>SUM(G76:G92)</f>
        <v>84689</v>
      </c>
      <c r="H75" s="71">
        <v>18.599577085736254</v>
      </c>
      <c r="I75" s="48"/>
    </row>
    <row r="76" spans="1:11" ht="17.25" customHeight="1">
      <c r="A76" s="74" t="s">
        <v>51</v>
      </c>
      <c r="B76" s="75">
        <v>2078</v>
      </c>
      <c r="C76" s="76">
        <v>1467</v>
      </c>
      <c r="D76" s="77">
        <v>29.403272377285848</v>
      </c>
      <c r="E76" s="62">
        <v>6</v>
      </c>
      <c r="F76" s="75">
        <v>2625</v>
      </c>
      <c r="G76" s="76">
        <v>2234</v>
      </c>
      <c r="H76" s="77">
        <v>14.895238095238096</v>
      </c>
      <c r="I76" s="62">
        <v>3</v>
      </c>
      <c r="K76" s="78"/>
    </row>
    <row r="77" spans="1:11" ht="17.25" customHeight="1">
      <c r="A77" s="74" t="s">
        <v>52</v>
      </c>
      <c r="B77" s="75">
        <v>9317</v>
      </c>
      <c r="C77" s="76">
        <v>5400</v>
      </c>
      <c r="D77" s="77">
        <v>42.04142964473543</v>
      </c>
      <c r="E77" s="62">
        <v>13</v>
      </c>
      <c r="F77" s="75">
        <v>10981</v>
      </c>
      <c r="G77" s="76">
        <v>8870</v>
      </c>
      <c r="H77" s="77">
        <v>19.22411437938257</v>
      </c>
      <c r="I77" s="62">
        <v>10</v>
      </c>
      <c r="K77" s="78"/>
    </row>
    <row r="78" spans="1:11" ht="17.25" customHeight="1">
      <c r="A78" s="74" t="s">
        <v>53</v>
      </c>
      <c r="B78" s="75">
        <v>4608</v>
      </c>
      <c r="C78" s="76">
        <v>3490</v>
      </c>
      <c r="D78" s="77">
        <v>24.262152777777779</v>
      </c>
      <c r="E78" s="62">
        <v>2</v>
      </c>
      <c r="F78" s="75">
        <v>5359</v>
      </c>
      <c r="G78" s="76">
        <v>4290</v>
      </c>
      <c r="H78" s="77">
        <v>19.947751446165331</v>
      </c>
      <c r="I78" s="62">
        <v>15</v>
      </c>
      <c r="K78" s="78"/>
    </row>
    <row r="79" spans="1:11" ht="17.25" customHeight="1">
      <c r="A79" s="79" t="s">
        <v>54</v>
      </c>
      <c r="B79" s="75">
        <v>27822</v>
      </c>
      <c r="C79" s="76">
        <v>18616</v>
      </c>
      <c r="D79" s="77">
        <v>33.088922435482708</v>
      </c>
      <c r="E79" s="62">
        <v>8</v>
      </c>
      <c r="F79" s="75">
        <v>30724</v>
      </c>
      <c r="G79" s="76">
        <v>24634</v>
      </c>
      <c r="H79" s="77">
        <v>19.82163780757714</v>
      </c>
      <c r="I79" s="62">
        <v>13</v>
      </c>
      <c r="J79" s="80"/>
      <c r="K79" s="78"/>
    </row>
    <row r="80" spans="1:11" ht="17.25" customHeight="1">
      <c r="A80" s="74" t="s">
        <v>55</v>
      </c>
      <c r="B80" s="75">
        <v>7178</v>
      </c>
      <c r="C80" s="76">
        <v>4606</v>
      </c>
      <c r="D80" s="77">
        <v>35.831707996656448</v>
      </c>
      <c r="E80" s="62">
        <v>11</v>
      </c>
      <c r="F80" s="75">
        <v>9797</v>
      </c>
      <c r="G80" s="76">
        <v>8170</v>
      </c>
      <c r="H80" s="77">
        <v>16.607124629988775</v>
      </c>
      <c r="I80" s="62">
        <v>5</v>
      </c>
      <c r="J80" s="80"/>
      <c r="K80" s="78"/>
    </row>
    <row r="81" spans="1:11" ht="17.25" customHeight="1">
      <c r="A81" s="74" t="s">
        <v>184</v>
      </c>
      <c r="B81" s="75">
        <v>4519</v>
      </c>
      <c r="C81" s="76">
        <v>3114</v>
      </c>
      <c r="D81" s="77">
        <v>31.090949325071922</v>
      </c>
      <c r="E81" s="62">
        <v>7</v>
      </c>
      <c r="F81" s="75">
        <v>4760</v>
      </c>
      <c r="G81" s="76">
        <v>3738</v>
      </c>
      <c r="H81" s="77">
        <v>21.470588235294116</v>
      </c>
      <c r="I81" s="62">
        <v>16</v>
      </c>
      <c r="J81" s="80"/>
      <c r="K81" s="78"/>
    </row>
    <row r="82" spans="1:11" ht="17.25" customHeight="1">
      <c r="A82" s="79" t="s">
        <v>57</v>
      </c>
      <c r="B82" s="75">
        <v>1580</v>
      </c>
      <c r="C82" s="76">
        <v>1122</v>
      </c>
      <c r="D82" s="77">
        <v>28.987341772151897</v>
      </c>
      <c r="E82" s="62">
        <v>5</v>
      </c>
      <c r="F82" s="75">
        <v>1665</v>
      </c>
      <c r="G82" s="76">
        <v>1357</v>
      </c>
      <c r="H82" s="77">
        <v>18.498498498498499</v>
      </c>
      <c r="I82" s="62">
        <v>8</v>
      </c>
      <c r="J82" s="80"/>
      <c r="K82" s="78"/>
    </row>
    <row r="83" spans="1:11" ht="17.25" customHeight="1">
      <c r="A83" s="74" t="s">
        <v>58</v>
      </c>
      <c r="B83" s="75">
        <v>5769</v>
      </c>
      <c r="C83" s="76">
        <v>3764</v>
      </c>
      <c r="D83" s="77">
        <v>34.754723522274219</v>
      </c>
      <c r="E83" s="62">
        <v>10</v>
      </c>
      <c r="F83" s="75">
        <v>8165</v>
      </c>
      <c r="G83" s="76">
        <v>6815</v>
      </c>
      <c r="H83" s="77">
        <v>16.53398652786283</v>
      </c>
      <c r="I83" s="62">
        <v>4</v>
      </c>
      <c r="J83" s="80"/>
      <c r="K83" s="78"/>
    </row>
    <row r="84" spans="1:11" ht="17.25" customHeight="1">
      <c r="A84" s="79" t="s">
        <v>59</v>
      </c>
      <c r="B84" s="75">
        <v>1445</v>
      </c>
      <c r="C84" s="76">
        <v>796</v>
      </c>
      <c r="D84" s="77">
        <v>44.913494809688579</v>
      </c>
      <c r="E84" s="62">
        <v>16</v>
      </c>
      <c r="F84" s="75">
        <v>1929</v>
      </c>
      <c r="G84" s="76">
        <v>1580</v>
      </c>
      <c r="H84" s="77">
        <v>18.092275790565061</v>
      </c>
      <c r="I84" s="62">
        <v>7</v>
      </c>
      <c r="J84" s="80"/>
      <c r="K84" s="78"/>
    </row>
    <row r="85" spans="1:11" ht="17.25" customHeight="1">
      <c r="A85" s="79" t="s">
        <v>60</v>
      </c>
      <c r="B85" s="75">
        <v>3010</v>
      </c>
      <c r="C85" s="76">
        <v>1910</v>
      </c>
      <c r="D85" s="77">
        <v>36.544850498338874</v>
      </c>
      <c r="E85" s="62">
        <v>12</v>
      </c>
      <c r="F85" s="75">
        <v>3816</v>
      </c>
      <c r="G85" s="76">
        <v>3055</v>
      </c>
      <c r="H85" s="77">
        <v>19.942348008385743</v>
      </c>
      <c r="I85" s="62">
        <v>14</v>
      </c>
      <c r="J85" s="80"/>
      <c r="K85" s="78"/>
    </row>
    <row r="86" spans="1:11" ht="17.25" customHeight="1">
      <c r="A86" s="74" t="s">
        <v>61</v>
      </c>
      <c r="B86" s="75">
        <v>1107</v>
      </c>
      <c r="C86" s="76">
        <v>619</v>
      </c>
      <c r="D86" s="77">
        <v>44.083107497741643</v>
      </c>
      <c r="E86" s="62">
        <v>14</v>
      </c>
      <c r="F86" s="75">
        <v>1648</v>
      </c>
      <c r="G86" s="76">
        <v>1433</v>
      </c>
      <c r="H86" s="77">
        <v>13.046116504854369</v>
      </c>
      <c r="I86" s="62">
        <v>2</v>
      </c>
      <c r="J86" s="80"/>
      <c r="K86" s="78"/>
    </row>
    <row r="87" spans="1:11" ht="17.25" customHeight="1">
      <c r="A87" s="74" t="s">
        <v>62</v>
      </c>
      <c r="B87" s="75">
        <v>6747</v>
      </c>
      <c r="C87" s="76">
        <v>4820</v>
      </c>
      <c r="D87" s="77">
        <v>28.560841855639545</v>
      </c>
      <c r="E87" s="62">
        <v>4</v>
      </c>
      <c r="F87" s="75">
        <v>7419</v>
      </c>
      <c r="G87" s="76">
        <v>6129</v>
      </c>
      <c r="H87" s="77">
        <v>17.387788111605339</v>
      </c>
      <c r="I87" s="62">
        <v>6</v>
      </c>
      <c r="J87" s="80"/>
      <c r="K87" s="78"/>
    </row>
    <row r="88" spans="1:11" ht="17.25" customHeight="1">
      <c r="A88" s="79" t="s">
        <v>63</v>
      </c>
      <c r="B88" s="75">
        <v>3100</v>
      </c>
      <c r="C88" s="76">
        <v>1677</v>
      </c>
      <c r="D88" s="77">
        <v>45.903225806451616</v>
      </c>
      <c r="E88" s="62">
        <v>17</v>
      </c>
      <c r="F88" s="75">
        <v>3559</v>
      </c>
      <c r="G88" s="76">
        <v>2893</v>
      </c>
      <c r="H88" s="77">
        <v>18.713121663388595</v>
      </c>
      <c r="I88" s="62">
        <v>9</v>
      </c>
      <c r="J88" s="80"/>
      <c r="K88" s="78"/>
    </row>
    <row r="89" spans="1:11" ht="17.25" customHeight="1">
      <c r="A89" s="74" t="s">
        <v>64</v>
      </c>
      <c r="B89" s="75">
        <v>2947</v>
      </c>
      <c r="C89" s="76">
        <v>1923</v>
      </c>
      <c r="D89" s="77">
        <v>34.747200542925007</v>
      </c>
      <c r="E89" s="62">
        <v>9</v>
      </c>
      <c r="F89" s="75">
        <v>4224</v>
      </c>
      <c r="G89" s="76">
        <v>3388</v>
      </c>
      <c r="H89" s="77">
        <v>19.791666666666664</v>
      </c>
      <c r="I89" s="62">
        <v>12</v>
      </c>
      <c r="J89" s="80"/>
      <c r="K89" s="78"/>
    </row>
    <row r="90" spans="1:11" ht="17.25" customHeight="1">
      <c r="A90" s="74" t="s">
        <v>65</v>
      </c>
      <c r="B90" s="75">
        <v>2164</v>
      </c>
      <c r="C90" s="76">
        <v>1734</v>
      </c>
      <c r="D90" s="77">
        <v>19.87060998151571</v>
      </c>
      <c r="E90" s="62">
        <v>1</v>
      </c>
      <c r="F90" s="75">
        <v>2611</v>
      </c>
      <c r="G90" s="76">
        <v>2319</v>
      </c>
      <c r="H90" s="77">
        <v>11.183454615090003</v>
      </c>
      <c r="I90" s="62">
        <v>1</v>
      </c>
      <c r="J90" s="80"/>
      <c r="K90" s="78"/>
    </row>
    <row r="91" spans="1:11" ht="17.25" customHeight="1">
      <c r="A91" s="74" t="s">
        <v>66</v>
      </c>
      <c r="B91" s="75">
        <v>1848</v>
      </c>
      <c r="C91" s="76">
        <v>1028</v>
      </c>
      <c r="D91" s="77">
        <v>44.372294372294377</v>
      </c>
      <c r="E91" s="62">
        <v>15</v>
      </c>
      <c r="F91" s="75">
        <v>2097</v>
      </c>
      <c r="G91" s="76">
        <v>1640</v>
      </c>
      <c r="H91" s="77">
        <v>21.793037672865999</v>
      </c>
      <c r="I91" s="62">
        <v>17</v>
      </c>
      <c r="J91" s="80"/>
      <c r="K91" s="78"/>
    </row>
    <row r="92" spans="1:11" ht="17.25" customHeight="1">
      <c r="A92" s="74" t="s">
        <v>174</v>
      </c>
      <c r="B92" s="75">
        <v>2243</v>
      </c>
      <c r="C92" s="76">
        <v>1648</v>
      </c>
      <c r="D92" s="77">
        <v>26.526972804279978</v>
      </c>
      <c r="E92" s="62">
        <v>3</v>
      </c>
      <c r="F92" s="75">
        <v>2661</v>
      </c>
      <c r="G92" s="76">
        <v>2144</v>
      </c>
      <c r="H92" s="77">
        <v>19.428786170612554</v>
      </c>
      <c r="I92" s="62">
        <v>11</v>
      </c>
      <c r="J92" s="80"/>
      <c r="K92" s="78"/>
    </row>
    <row r="96" spans="1:11" ht="21" customHeight="1">
      <c r="A96" s="284" t="s">
        <v>185</v>
      </c>
      <c r="B96" s="284"/>
      <c r="C96" s="284"/>
      <c r="D96" s="284"/>
      <c r="E96" s="284"/>
      <c r="F96" s="284"/>
      <c r="G96" s="284"/>
      <c r="H96" s="284"/>
      <c r="I96" s="284"/>
    </row>
    <row r="97" spans="1:9" ht="27" customHeight="1">
      <c r="A97" s="285" t="s">
        <v>170</v>
      </c>
      <c r="B97" s="285" t="s">
        <v>161</v>
      </c>
      <c r="C97" s="285"/>
      <c r="D97" s="285"/>
      <c r="E97" s="285"/>
      <c r="F97" s="285" t="s">
        <v>162</v>
      </c>
      <c r="G97" s="285"/>
      <c r="H97" s="285"/>
      <c r="I97" s="285"/>
    </row>
    <row r="98" spans="1:9" ht="63.75">
      <c r="A98" s="285"/>
      <c r="B98" s="60" t="s">
        <v>186</v>
      </c>
      <c r="C98" s="60" t="s">
        <v>187</v>
      </c>
      <c r="D98" s="60" t="s">
        <v>94</v>
      </c>
      <c r="E98" s="60" t="s">
        <v>139</v>
      </c>
      <c r="F98" s="60" t="s">
        <v>188</v>
      </c>
      <c r="G98" s="60" t="s">
        <v>189</v>
      </c>
      <c r="H98" s="60" t="s">
        <v>94</v>
      </c>
      <c r="I98" s="60" t="s">
        <v>139</v>
      </c>
    </row>
    <row r="99" spans="1:9">
      <c r="A99" s="7" t="s">
        <v>173</v>
      </c>
      <c r="B99" s="81">
        <v>24474</v>
      </c>
      <c r="C99" s="82">
        <v>37731</v>
      </c>
      <c r="D99" s="71">
        <v>64.864435079907764</v>
      </c>
      <c r="E99" s="83"/>
      <c r="F99" s="84">
        <f>SUM(F100:F116)</f>
        <v>32604</v>
      </c>
      <c r="G99" s="10">
        <f>SUM(G100:G116)</f>
        <v>44793</v>
      </c>
      <c r="H99" s="71">
        <f t="shared" ref="H99:H116" si="0">F99/G99*100</f>
        <v>72.788158864108226</v>
      </c>
      <c r="I99" s="83"/>
    </row>
    <row r="100" spans="1:9">
      <c r="A100" s="85" t="s">
        <v>51</v>
      </c>
      <c r="B100" s="86">
        <v>594</v>
      </c>
      <c r="C100" s="87">
        <v>881</v>
      </c>
      <c r="D100" s="77">
        <v>67.423382519863793</v>
      </c>
      <c r="E100" s="88">
        <v>7</v>
      </c>
      <c r="F100" s="59">
        <v>854</v>
      </c>
      <c r="G100" s="20">
        <v>1143</v>
      </c>
      <c r="H100" s="77">
        <f t="shared" si="0"/>
        <v>74.71566054243219</v>
      </c>
      <c r="I100" s="88">
        <v>7</v>
      </c>
    </row>
    <row r="101" spans="1:9">
      <c r="A101" s="85" t="s">
        <v>52</v>
      </c>
      <c r="B101" s="86">
        <v>2517</v>
      </c>
      <c r="C101" s="87">
        <v>4144</v>
      </c>
      <c r="D101" s="77">
        <v>60.738416988416986</v>
      </c>
      <c r="E101" s="88">
        <v>14</v>
      </c>
      <c r="F101" s="59">
        <v>3280</v>
      </c>
      <c r="G101" s="20">
        <v>5098</v>
      </c>
      <c r="H101" s="77">
        <f t="shared" si="0"/>
        <v>64.338956453511173</v>
      </c>
      <c r="I101" s="88">
        <v>16</v>
      </c>
    </row>
    <row r="102" spans="1:9">
      <c r="A102" s="85" t="s">
        <v>53</v>
      </c>
      <c r="B102" s="86">
        <v>1372</v>
      </c>
      <c r="C102" s="87">
        <v>1901</v>
      </c>
      <c r="D102" s="77">
        <v>72.17254076801683</v>
      </c>
      <c r="E102" s="88">
        <v>2</v>
      </c>
      <c r="F102" s="59">
        <v>2281</v>
      </c>
      <c r="G102" s="20">
        <v>2531</v>
      </c>
      <c r="H102" s="77">
        <f t="shared" si="0"/>
        <v>90.12248123271435</v>
      </c>
      <c r="I102" s="88">
        <v>1</v>
      </c>
    </row>
    <row r="103" spans="1:9">
      <c r="A103" s="85" t="s">
        <v>54</v>
      </c>
      <c r="B103" s="86">
        <v>7945</v>
      </c>
      <c r="C103" s="87">
        <v>12124</v>
      </c>
      <c r="D103" s="77">
        <v>65.531177829099306</v>
      </c>
      <c r="E103" s="88">
        <v>9</v>
      </c>
      <c r="F103" s="59">
        <v>9661</v>
      </c>
      <c r="G103" s="20">
        <v>12842</v>
      </c>
      <c r="H103" s="77">
        <f t="shared" si="0"/>
        <v>75.229714997663905</v>
      </c>
      <c r="I103" s="88">
        <v>5</v>
      </c>
    </row>
    <row r="104" spans="1:9">
      <c r="A104" s="85" t="s">
        <v>55</v>
      </c>
      <c r="B104" s="86">
        <v>1934</v>
      </c>
      <c r="C104" s="87">
        <v>2959</v>
      </c>
      <c r="D104" s="77">
        <v>65.359918891517395</v>
      </c>
      <c r="E104" s="88">
        <v>10</v>
      </c>
      <c r="F104" s="59">
        <v>2826</v>
      </c>
      <c r="G104" s="20">
        <v>3931</v>
      </c>
      <c r="H104" s="77">
        <f t="shared" si="0"/>
        <v>71.890104299160512</v>
      </c>
      <c r="I104" s="88">
        <v>10</v>
      </c>
    </row>
    <row r="105" spans="1:9">
      <c r="A105" s="85" t="s">
        <v>56</v>
      </c>
      <c r="B105" s="86">
        <v>1219</v>
      </c>
      <c r="C105" s="87">
        <v>1911</v>
      </c>
      <c r="D105" s="77">
        <v>63.788592360020935</v>
      </c>
      <c r="E105" s="88">
        <v>13</v>
      </c>
      <c r="F105" s="59">
        <v>1603</v>
      </c>
      <c r="G105" s="20">
        <v>2255</v>
      </c>
      <c r="H105" s="77">
        <f t="shared" si="0"/>
        <v>71.08647450110864</v>
      </c>
      <c r="I105" s="88">
        <v>13</v>
      </c>
    </row>
    <row r="106" spans="1:9">
      <c r="A106" s="85" t="s">
        <v>57</v>
      </c>
      <c r="B106" s="86">
        <v>435</v>
      </c>
      <c r="C106" s="87">
        <v>641</v>
      </c>
      <c r="D106" s="77">
        <v>67.862714508580353</v>
      </c>
      <c r="E106" s="88">
        <v>6</v>
      </c>
      <c r="F106" s="59">
        <v>576</v>
      </c>
      <c r="G106" s="20">
        <v>702</v>
      </c>
      <c r="H106" s="77">
        <f t="shared" si="0"/>
        <v>82.051282051282044</v>
      </c>
      <c r="I106" s="88">
        <v>2</v>
      </c>
    </row>
    <row r="107" spans="1:9">
      <c r="A107" s="85" t="s">
        <v>58</v>
      </c>
      <c r="B107" s="86">
        <v>1666</v>
      </c>
      <c r="C107" s="87">
        <v>2795</v>
      </c>
      <c r="D107" s="77">
        <v>59.606440071556356</v>
      </c>
      <c r="E107" s="88">
        <v>16</v>
      </c>
      <c r="F107" s="59">
        <v>2311</v>
      </c>
      <c r="G107" s="20">
        <v>3522</v>
      </c>
      <c r="H107" s="77">
        <f t="shared" si="0"/>
        <v>65.616127200454287</v>
      </c>
      <c r="I107" s="88">
        <v>15</v>
      </c>
    </row>
    <row r="108" spans="1:9">
      <c r="A108" s="85" t="s">
        <v>59</v>
      </c>
      <c r="B108" s="86">
        <v>383</v>
      </c>
      <c r="C108" s="87">
        <v>632</v>
      </c>
      <c r="D108" s="77">
        <v>60.601265822784811</v>
      </c>
      <c r="E108" s="88">
        <v>15</v>
      </c>
      <c r="F108" s="59">
        <v>611</v>
      </c>
      <c r="G108" s="20">
        <v>833</v>
      </c>
      <c r="H108" s="77">
        <f t="shared" si="0"/>
        <v>73.349339735894361</v>
      </c>
      <c r="I108" s="88">
        <v>9</v>
      </c>
    </row>
    <row r="109" spans="1:9">
      <c r="A109" s="85" t="s">
        <v>60</v>
      </c>
      <c r="B109" s="86">
        <v>817</v>
      </c>
      <c r="C109" s="87">
        <v>1407</v>
      </c>
      <c r="D109" s="77">
        <v>58.066808813077472</v>
      </c>
      <c r="E109" s="88">
        <v>17</v>
      </c>
      <c r="F109" s="59">
        <v>1298</v>
      </c>
      <c r="G109" s="20">
        <v>1740</v>
      </c>
      <c r="H109" s="77">
        <f t="shared" si="0"/>
        <v>74.597701149425291</v>
      </c>
      <c r="I109" s="88">
        <v>8</v>
      </c>
    </row>
    <row r="110" spans="1:9">
      <c r="A110" s="85" t="s">
        <v>61</v>
      </c>
      <c r="B110" s="86">
        <v>297</v>
      </c>
      <c r="C110" s="87">
        <v>405</v>
      </c>
      <c r="D110" s="77">
        <v>73.333333333333329</v>
      </c>
      <c r="E110" s="88">
        <v>1</v>
      </c>
      <c r="F110" s="59">
        <v>571</v>
      </c>
      <c r="G110" s="20">
        <v>755</v>
      </c>
      <c r="H110" s="77">
        <f t="shared" si="0"/>
        <v>75.629139072847678</v>
      </c>
      <c r="I110" s="88">
        <v>4</v>
      </c>
    </row>
    <row r="111" spans="1:9">
      <c r="A111" s="85" t="s">
        <v>62</v>
      </c>
      <c r="B111" s="86">
        <v>1857</v>
      </c>
      <c r="C111" s="87">
        <v>2887</v>
      </c>
      <c r="D111" s="77">
        <v>64.322826463456877</v>
      </c>
      <c r="E111" s="88">
        <v>12</v>
      </c>
      <c r="F111" s="59">
        <v>2221</v>
      </c>
      <c r="G111" s="20">
        <v>3206</v>
      </c>
      <c r="H111" s="77">
        <f t="shared" si="0"/>
        <v>69.276356830941992</v>
      </c>
      <c r="I111" s="88">
        <v>14</v>
      </c>
    </row>
    <row r="112" spans="1:9">
      <c r="A112" s="85" t="s">
        <v>63</v>
      </c>
      <c r="B112" s="86">
        <v>842</v>
      </c>
      <c r="C112" s="87">
        <v>1223</v>
      </c>
      <c r="D112" s="77">
        <v>68.847097301717085</v>
      </c>
      <c r="E112" s="88">
        <v>5</v>
      </c>
      <c r="F112" s="59">
        <v>973</v>
      </c>
      <c r="G112" s="20">
        <v>1356</v>
      </c>
      <c r="H112" s="77">
        <f t="shared" si="0"/>
        <v>71.755162241887902</v>
      </c>
      <c r="I112" s="88">
        <v>11</v>
      </c>
    </row>
    <row r="113" spans="1:9">
      <c r="A113" s="85" t="s">
        <v>64</v>
      </c>
      <c r="B113" s="86">
        <v>807</v>
      </c>
      <c r="C113" s="87">
        <v>1167</v>
      </c>
      <c r="D113" s="77">
        <v>69.151670951156802</v>
      </c>
      <c r="E113" s="88">
        <v>4</v>
      </c>
      <c r="F113" s="59">
        <v>1326</v>
      </c>
      <c r="G113" s="20">
        <v>1771</v>
      </c>
      <c r="H113" s="77">
        <f t="shared" si="0"/>
        <v>74.872953133822691</v>
      </c>
      <c r="I113" s="88">
        <v>6</v>
      </c>
    </row>
    <row r="114" spans="1:9">
      <c r="A114" s="85" t="s">
        <v>65</v>
      </c>
      <c r="B114" s="86">
        <v>592</v>
      </c>
      <c r="C114" s="87">
        <v>909</v>
      </c>
      <c r="D114" s="77">
        <v>65.126512651265116</v>
      </c>
      <c r="E114" s="88">
        <v>11</v>
      </c>
      <c r="F114" s="59">
        <v>829</v>
      </c>
      <c r="G114" s="20">
        <v>1077</v>
      </c>
      <c r="H114" s="77">
        <f t="shared" si="0"/>
        <v>76.973073351903437</v>
      </c>
      <c r="I114" s="88">
        <v>3</v>
      </c>
    </row>
    <row r="115" spans="1:9">
      <c r="A115" s="85" t="s">
        <v>66</v>
      </c>
      <c r="B115" s="86">
        <v>503</v>
      </c>
      <c r="C115" s="87">
        <v>755</v>
      </c>
      <c r="D115" s="77">
        <v>66.622516556291387</v>
      </c>
      <c r="E115" s="88">
        <v>8</v>
      </c>
      <c r="F115" s="59">
        <v>589</v>
      </c>
      <c r="G115" s="20">
        <v>921</v>
      </c>
      <c r="H115" s="77">
        <f t="shared" si="0"/>
        <v>63.952225841476654</v>
      </c>
      <c r="I115" s="88">
        <v>17</v>
      </c>
    </row>
    <row r="116" spans="1:9">
      <c r="A116" s="85" t="s">
        <v>174</v>
      </c>
      <c r="B116" s="86">
        <v>694</v>
      </c>
      <c r="C116" s="87">
        <v>990</v>
      </c>
      <c r="D116" s="77">
        <v>70.101010101010104</v>
      </c>
      <c r="E116" s="88">
        <v>3</v>
      </c>
      <c r="F116" s="59">
        <v>794</v>
      </c>
      <c r="G116" s="20">
        <v>1110</v>
      </c>
      <c r="H116" s="77">
        <f t="shared" si="0"/>
        <v>71.531531531531527</v>
      </c>
      <c r="I116" s="88">
        <v>12</v>
      </c>
    </row>
    <row r="120" spans="1:9" ht="18.75">
      <c r="A120" s="279" t="s">
        <v>190</v>
      </c>
      <c r="B120" s="279"/>
      <c r="C120" s="279"/>
      <c r="D120" s="279"/>
      <c r="E120" s="279"/>
    </row>
    <row r="121" spans="1:9" ht="15.75" customHeight="1">
      <c r="A121" s="286" t="s">
        <v>191</v>
      </c>
      <c r="B121" s="287" t="s">
        <v>161</v>
      </c>
      <c r="C121" s="287"/>
      <c r="D121" s="287" t="s">
        <v>162</v>
      </c>
      <c r="E121" s="287"/>
    </row>
    <row r="122" spans="1:9" ht="30" customHeight="1">
      <c r="A122" s="286"/>
      <c r="B122" s="39" t="s">
        <v>94</v>
      </c>
      <c r="C122" s="39" t="s">
        <v>139</v>
      </c>
      <c r="D122" s="39" t="s">
        <v>94</v>
      </c>
      <c r="E122" s="39" t="s">
        <v>139</v>
      </c>
    </row>
    <row r="123" spans="1:9" s="44" customFormat="1">
      <c r="A123" s="40" t="s">
        <v>173</v>
      </c>
      <c r="B123" s="41">
        <v>101.75080786141865</v>
      </c>
      <c r="C123" s="42"/>
      <c r="D123" s="41">
        <v>103.37508782981611</v>
      </c>
      <c r="E123" s="43"/>
    </row>
    <row r="124" spans="1:9">
      <c r="A124" s="45" t="s">
        <v>51</v>
      </c>
      <c r="B124" s="46">
        <v>84.503190519598903</v>
      </c>
      <c r="C124" s="47">
        <v>15</v>
      </c>
      <c r="D124" s="46">
        <v>100.47036688617122</v>
      </c>
      <c r="E124" s="48">
        <v>12</v>
      </c>
    </row>
    <row r="125" spans="1:9">
      <c r="A125" s="45" t="s">
        <v>52</v>
      </c>
      <c r="B125" s="46">
        <v>103.00931454502029</v>
      </c>
      <c r="C125" s="47">
        <v>4</v>
      </c>
      <c r="D125" s="46">
        <v>102.79674080598986</v>
      </c>
      <c r="E125" s="48">
        <v>9</v>
      </c>
    </row>
    <row r="126" spans="1:9">
      <c r="A126" s="45" t="s">
        <v>53</v>
      </c>
      <c r="B126" s="46">
        <v>98.041185334003018</v>
      </c>
      <c r="C126" s="47">
        <v>9</v>
      </c>
      <c r="D126" s="46">
        <v>124.0073026015518</v>
      </c>
      <c r="E126" s="48">
        <v>2</v>
      </c>
    </row>
    <row r="127" spans="1:9">
      <c r="A127" s="45" t="s">
        <v>54</v>
      </c>
      <c r="B127" s="46">
        <v>125.3373158924709</v>
      </c>
      <c r="C127" s="47">
        <v>2</v>
      </c>
      <c r="D127" s="46">
        <v>111.25599927555918</v>
      </c>
      <c r="E127" s="48">
        <v>3</v>
      </c>
    </row>
    <row r="128" spans="1:9">
      <c r="A128" s="45" t="s">
        <v>55</v>
      </c>
      <c r="B128" s="46">
        <v>91.925287356321832</v>
      </c>
      <c r="C128" s="47">
        <v>10</v>
      </c>
      <c r="D128" s="46">
        <v>99.539544962080171</v>
      </c>
      <c r="E128" s="48">
        <v>13</v>
      </c>
    </row>
    <row r="129" spans="1:5">
      <c r="A129" s="45" t="s">
        <v>56</v>
      </c>
      <c r="B129" s="46">
        <v>101.08534780463741</v>
      </c>
      <c r="C129" s="47">
        <v>5</v>
      </c>
      <c r="D129" s="46">
        <v>103.47866419294991</v>
      </c>
      <c r="E129" s="48">
        <v>7</v>
      </c>
    </row>
    <row r="130" spans="1:5">
      <c r="A130" s="45" t="s">
        <v>57</v>
      </c>
      <c r="B130" s="46">
        <v>147.78761061946904</v>
      </c>
      <c r="C130" s="47">
        <v>1</v>
      </c>
      <c r="D130" s="46">
        <v>126.03550295857988</v>
      </c>
      <c r="E130" s="48">
        <v>1</v>
      </c>
    </row>
    <row r="131" spans="1:5">
      <c r="A131" s="45" t="s">
        <v>58</v>
      </c>
      <c r="B131" s="46">
        <v>77.761370348493799</v>
      </c>
      <c r="C131" s="47">
        <v>17</v>
      </c>
      <c r="D131" s="46">
        <v>87.719298245614027</v>
      </c>
      <c r="E131" s="48">
        <v>16</v>
      </c>
    </row>
    <row r="132" spans="1:5">
      <c r="A132" s="45" t="s">
        <v>59</v>
      </c>
      <c r="B132" s="46">
        <v>98.444790046656294</v>
      </c>
      <c r="C132" s="47">
        <v>6</v>
      </c>
      <c r="D132" s="46">
        <v>107.78816199376946</v>
      </c>
      <c r="E132" s="48">
        <v>4</v>
      </c>
    </row>
    <row r="133" spans="1:5">
      <c r="A133" s="45" t="s">
        <v>60</v>
      </c>
      <c r="B133" s="46">
        <v>88.947716743878232</v>
      </c>
      <c r="C133" s="47">
        <v>12</v>
      </c>
      <c r="D133" s="46">
        <v>101.3134328358209</v>
      </c>
      <c r="E133" s="48">
        <v>11</v>
      </c>
    </row>
    <row r="134" spans="1:5">
      <c r="A134" s="45" t="s">
        <v>61</v>
      </c>
      <c r="B134" s="46">
        <v>85.667752442996743</v>
      </c>
      <c r="C134" s="47">
        <v>13</v>
      </c>
      <c r="D134" s="46">
        <v>105.80985915492957</v>
      </c>
      <c r="E134" s="48">
        <v>5</v>
      </c>
    </row>
    <row r="135" spans="1:5">
      <c r="A135" s="45" t="s">
        <v>62</v>
      </c>
      <c r="B135" s="46">
        <v>98.295260825093749</v>
      </c>
      <c r="C135" s="47">
        <v>7</v>
      </c>
      <c r="D135" s="46">
        <v>103.3099297893681</v>
      </c>
      <c r="E135" s="48">
        <v>8</v>
      </c>
    </row>
    <row r="136" spans="1:5">
      <c r="A136" s="45" t="s">
        <v>63</v>
      </c>
      <c r="B136" s="46">
        <v>79.393173198482941</v>
      </c>
      <c r="C136" s="47">
        <v>16</v>
      </c>
      <c r="D136" s="46">
        <v>80.851063829787222</v>
      </c>
      <c r="E136" s="48">
        <v>17</v>
      </c>
    </row>
    <row r="137" spans="1:5">
      <c r="A137" s="45" t="s">
        <v>64</v>
      </c>
      <c r="B137" s="46">
        <v>90.566037735849065</v>
      </c>
      <c r="C137" s="47">
        <v>11</v>
      </c>
      <c r="D137" s="46">
        <v>101.59438775510203</v>
      </c>
      <c r="E137" s="48">
        <v>10</v>
      </c>
    </row>
    <row r="138" spans="1:5">
      <c r="A138" s="45" t="s">
        <v>65</v>
      </c>
      <c r="B138" s="46">
        <v>98.245614035087712</v>
      </c>
      <c r="C138" s="47">
        <v>8</v>
      </c>
      <c r="D138" s="46">
        <v>104.42386831275721</v>
      </c>
      <c r="E138" s="48">
        <v>6</v>
      </c>
    </row>
    <row r="139" spans="1:5">
      <c r="A139" s="45" t="s">
        <v>66</v>
      </c>
      <c r="B139" s="46">
        <v>104.51436388508893</v>
      </c>
      <c r="C139" s="47">
        <v>3</v>
      </c>
      <c r="D139" s="46">
        <v>95.291479820627799</v>
      </c>
      <c r="E139" s="48">
        <v>14</v>
      </c>
    </row>
    <row r="140" spans="1:5">
      <c r="A140" s="45" t="s">
        <v>174</v>
      </c>
      <c r="B140" s="46">
        <v>84.780662488809313</v>
      </c>
      <c r="C140" s="47">
        <v>14</v>
      </c>
      <c r="D140" s="46">
        <v>90.877192982456151</v>
      </c>
      <c r="E140" s="48">
        <v>15</v>
      </c>
    </row>
  </sheetData>
  <mergeCells count="50">
    <mergeCell ref="A1:I1"/>
    <mergeCell ref="K1:S1"/>
    <mergeCell ref="A2:A4"/>
    <mergeCell ref="B2:I2"/>
    <mergeCell ref="K2:K4"/>
    <mergeCell ref="L2:O2"/>
    <mergeCell ref="P2:S2"/>
    <mergeCell ref="B3:B4"/>
    <mergeCell ref="C3:D3"/>
    <mergeCell ref="E3:F3"/>
    <mergeCell ref="S3:S4"/>
    <mergeCell ref="A10:I10"/>
    <mergeCell ref="G3:G4"/>
    <mergeCell ref="H3:H4"/>
    <mergeCell ref="I3:I4"/>
    <mergeCell ref="L3:L4"/>
    <mergeCell ref="M3:M4"/>
    <mergeCell ref="N3:N4"/>
    <mergeCell ref="A26:I26"/>
    <mergeCell ref="O3:O4"/>
    <mergeCell ref="P3:P4"/>
    <mergeCell ref="Q3:Q4"/>
    <mergeCell ref="R3:R4"/>
    <mergeCell ref="A15:G15"/>
    <mergeCell ref="A16:A17"/>
    <mergeCell ref="B16:D16"/>
    <mergeCell ref="E16:G16"/>
    <mergeCell ref="A23:D23"/>
    <mergeCell ref="A27:A28"/>
    <mergeCell ref="B27:E27"/>
    <mergeCell ref="F27:I27"/>
    <mergeCell ref="A48:I48"/>
    <mergeCell ref="A50:A51"/>
    <mergeCell ref="B50:E50"/>
    <mergeCell ref="F50:I50"/>
    <mergeCell ref="O50:Q50"/>
    <mergeCell ref="A72:I72"/>
    <mergeCell ref="A73:A74"/>
    <mergeCell ref="B73:E73"/>
    <mergeCell ref="F73:I73"/>
    <mergeCell ref="A121:A122"/>
    <mergeCell ref="B121:C121"/>
    <mergeCell ref="D121:E121"/>
    <mergeCell ref="K50:K51"/>
    <mergeCell ref="L50:N50"/>
    <mergeCell ref="A96:I96"/>
    <mergeCell ref="A97:A98"/>
    <mergeCell ref="B97:E97"/>
    <mergeCell ref="F97:I97"/>
    <mergeCell ref="A120:E1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77"/>
  <sheetViews>
    <sheetView workbookViewId="0">
      <selection activeCell="E16" sqref="E16"/>
    </sheetView>
  </sheetViews>
  <sheetFormatPr defaultColWidth="11.42578125" defaultRowHeight="15"/>
  <cols>
    <col min="1" max="1" width="14.42578125" customWidth="1"/>
    <col min="5" max="5" width="8" customWidth="1"/>
    <col min="9" max="9" width="9.28515625" customWidth="1"/>
  </cols>
  <sheetData>
    <row r="1" spans="1:9" ht="15.75">
      <c r="A1" s="303" t="s">
        <v>192</v>
      </c>
      <c r="B1" s="303"/>
      <c r="C1" s="303"/>
      <c r="D1" s="303"/>
      <c r="E1" s="303"/>
      <c r="F1" s="303"/>
      <c r="G1" s="303"/>
    </row>
    <row r="2" spans="1:9">
      <c r="A2" s="304" t="s">
        <v>160</v>
      </c>
      <c r="B2" s="306" t="s">
        <v>161</v>
      </c>
      <c r="C2" s="306"/>
      <c r="D2" s="306"/>
      <c r="E2" s="306" t="s">
        <v>162</v>
      </c>
      <c r="F2" s="306"/>
      <c r="G2" s="306"/>
    </row>
    <row r="3" spans="1:9">
      <c r="A3" s="305"/>
      <c r="B3" s="1" t="s">
        <v>94</v>
      </c>
      <c r="C3" s="1" t="s">
        <v>5</v>
      </c>
      <c r="D3" s="1" t="s">
        <v>6</v>
      </c>
      <c r="E3" s="1" t="s">
        <v>94</v>
      </c>
      <c r="F3" s="1" t="s">
        <v>5</v>
      </c>
      <c r="G3" s="1" t="s">
        <v>6</v>
      </c>
    </row>
    <row r="4" spans="1:9">
      <c r="A4" s="2" t="s">
        <v>163</v>
      </c>
      <c r="B4" s="3">
        <v>25.2</v>
      </c>
      <c r="C4" s="4"/>
      <c r="D4" s="4"/>
      <c r="E4" s="5">
        <v>27.2</v>
      </c>
      <c r="F4" s="4"/>
      <c r="G4" s="4"/>
    </row>
    <row r="5" spans="1:9" ht="30">
      <c r="A5" s="2" t="s">
        <v>165</v>
      </c>
      <c r="B5" s="5">
        <v>10.3</v>
      </c>
      <c r="C5" s="4"/>
      <c r="D5" s="4"/>
      <c r="E5" s="5">
        <v>10.6</v>
      </c>
      <c r="F5" s="4">
        <v>11.9</v>
      </c>
      <c r="G5" s="4">
        <v>9.1999999999999993</v>
      </c>
    </row>
    <row r="6" spans="1:9">
      <c r="A6" s="2" t="s">
        <v>166</v>
      </c>
      <c r="B6" s="5">
        <v>69.900000000000006</v>
      </c>
      <c r="C6" s="4"/>
      <c r="D6" s="4"/>
      <c r="E6" s="5">
        <v>67.3</v>
      </c>
      <c r="F6" s="4"/>
      <c r="G6" s="4"/>
    </row>
    <row r="7" spans="1:9">
      <c r="A7" s="307" t="s">
        <v>168</v>
      </c>
      <c r="B7" s="307"/>
      <c r="C7" s="307"/>
      <c r="D7" s="307"/>
    </row>
    <row r="10" spans="1:9" ht="21">
      <c r="A10" s="284" t="s">
        <v>193</v>
      </c>
      <c r="B10" s="284"/>
      <c r="C10" s="284"/>
      <c r="D10" s="284"/>
      <c r="E10" s="284"/>
      <c r="F10" s="284"/>
      <c r="G10" s="284"/>
      <c r="H10" s="284"/>
      <c r="I10" s="284"/>
    </row>
    <row r="11" spans="1:9" ht="15.75">
      <c r="A11" s="285" t="s">
        <v>170</v>
      </c>
      <c r="B11" s="295" t="s">
        <v>106</v>
      </c>
      <c r="C11" s="296"/>
      <c r="D11" s="296"/>
      <c r="E11" s="297"/>
      <c r="F11" s="298" t="s">
        <v>171</v>
      </c>
      <c r="G11" s="298"/>
      <c r="H11" s="298"/>
      <c r="I11" s="298"/>
    </row>
    <row r="12" spans="1:9" ht="24" customHeight="1">
      <c r="A12" s="285"/>
      <c r="B12" s="6" t="s">
        <v>2</v>
      </c>
      <c r="C12" s="6" t="s">
        <v>172</v>
      </c>
      <c r="D12" s="6" t="s">
        <v>94</v>
      </c>
      <c r="E12" s="6" t="s">
        <v>139</v>
      </c>
      <c r="F12" s="6" t="s">
        <v>2</v>
      </c>
      <c r="G12" s="6" t="s">
        <v>172</v>
      </c>
      <c r="H12" s="6" t="s">
        <v>94</v>
      </c>
      <c r="I12" s="6" t="s">
        <v>139</v>
      </c>
    </row>
    <row r="13" spans="1:9" ht="21" customHeight="1">
      <c r="A13" s="7" t="s">
        <v>173</v>
      </c>
      <c r="B13" s="8">
        <v>60444</v>
      </c>
      <c r="C13" s="8">
        <v>239529</v>
      </c>
      <c r="D13" s="9">
        <v>25.234522750898634</v>
      </c>
      <c r="E13" s="9"/>
      <c r="F13" s="10" t="s">
        <v>194</v>
      </c>
      <c r="G13" s="10">
        <v>261414</v>
      </c>
      <c r="H13" s="11">
        <v>27.2</v>
      </c>
      <c r="I13" s="10"/>
    </row>
    <row r="14" spans="1:9">
      <c r="A14" s="12" t="s">
        <v>51</v>
      </c>
      <c r="B14" s="13">
        <v>1706</v>
      </c>
      <c r="C14" s="13">
        <v>6209</v>
      </c>
      <c r="D14" s="14">
        <v>27.22302621000161</v>
      </c>
      <c r="E14" s="15">
        <v>3</v>
      </c>
      <c r="F14" s="16">
        <v>2278</v>
      </c>
      <c r="G14" s="17">
        <v>6057</v>
      </c>
      <c r="H14" s="18">
        <v>37.6</v>
      </c>
      <c r="I14" s="17">
        <v>3</v>
      </c>
    </row>
    <row r="15" spans="1:9">
      <c r="A15" s="12" t="s">
        <v>52</v>
      </c>
      <c r="B15" s="13">
        <v>4731</v>
      </c>
      <c r="C15" s="13">
        <v>26487</v>
      </c>
      <c r="D15" s="14">
        <v>18.191072236465089</v>
      </c>
      <c r="E15" s="15">
        <v>5</v>
      </c>
      <c r="F15" s="19">
        <v>3523</v>
      </c>
      <c r="G15" s="20">
        <v>28950</v>
      </c>
      <c r="H15" s="18">
        <v>12.2</v>
      </c>
      <c r="I15" s="20">
        <v>10</v>
      </c>
    </row>
    <row r="16" spans="1:9">
      <c r="A16" s="12" t="s">
        <v>53</v>
      </c>
      <c r="B16" s="13">
        <v>1147</v>
      </c>
      <c r="C16" s="13">
        <v>10763</v>
      </c>
      <c r="D16" s="14">
        <v>10.835884590407273</v>
      </c>
      <c r="E16" s="15">
        <v>9</v>
      </c>
      <c r="F16" s="16">
        <v>1963</v>
      </c>
      <c r="G16" s="17">
        <v>12608</v>
      </c>
      <c r="H16" s="18">
        <v>15.6</v>
      </c>
      <c r="I16" s="17">
        <v>8</v>
      </c>
    </row>
    <row r="17" spans="1:9">
      <c r="A17" s="12" t="s">
        <v>54</v>
      </c>
      <c r="B17" s="13">
        <v>38487</v>
      </c>
      <c r="C17" s="13">
        <v>70774</v>
      </c>
      <c r="D17" s="14">
        <v>52.730120209944133</v>
      </c>
      <c r="E17" s="15">
        <v>1</v>
      </c>
      <c r="F17" s="19">
        <v>40122</v>
      </c>
      <c r="G17" s="20">
        <v>73959</v>
      </c>
      <c r="H17" s="18">
        <v>54.2</v>
      </c>
      <c r="I17" s="20">
        <v>1</v>
      </c>
    </row>
    <row r="18" spans="1:9">
      <c r="A18" s="12" t="s">
        <v>55</v>
      </c>
      <c r="B18" s="13">
        <v>3170</v>
      </c>
      <c r="C18" s="13">
        <v>19397</v>
      </c>
      <c r="D18" s="14">
        <v>15.469755469755469</v>
      </c>
      <c r="E18" s="15">
        <v>7</v>
      </c>
      <c r="F18" s="16">
        <v>5879</v>
      </c>
      <c r="G18" s="17">
        <v>22654</v>
      </c>
      <c r="H18" s="18">
        <v>26</v>
      </c>
      <c r="I18" s="17">
        <v>5</v>
      </c>
    </row>
    <row r="19" spans="1:9">
      <c r="A19" s="12" t="s">
        <v>56</v>
      </c>
      <c r="B19" s="13">
        <v>5350</v>
      </c>
      <c r="C19" s="13">
        <v>14004</v>
      </c>
      <c r="D19" s="14">
        <v>38.188948306595364</v>
      </c>
      <c r="E19" s="15">
        <v>2</v>
      </c>
      <c r="F19" s="19">
        <v>6009</v>
      </c>
      <c r="G19" s="20">
        <v>14747</v>
      </c>
      <c r="H19" s="18">
        <v>40.700000000000003</v>
      </c>
      <c r="I19" s="20">
        <v>2</v>
      </c>
    </row>
    <row r="20" spans="1:9">
      <c r="A20" s="12" t="s">
        <v>57</v>
      </c>
      <c r="B20" s="13">
        <v>456</v>
      </c>
      <c r="C20" s="13">
        <v>3212</v>
      </c>
      <c r="D20" s="14">
        <v>15.511345974510412</v>
      </c>
      <c r="E20" s="15">
        <v>6</v>
      </c>
      <c r="F20" s="16">
        <v>848</v>
      </c>
      <c r="G20" s="17">
        <v>3098</v>
      </c>
      <c r="H20" s="18">
        <v>27.4</v>
      </c>
      <c r="I20" s="17">
        <v>4</v>
      </c>
    </row>
    <row r="21" spans="1:9">
      <c r="A21" s="12" t="s">
        <v>58</v>
      </c>
      <c r="B21" s="13">
        <v>1193</v>
      </c>
      <c r="C21" s="13">
        <v>18584</v>
      </c>
      <c r="D21" s="14">
        <v>5.6630131098216205</v>
      </c>
      <c r="E21" s="15">
        <v>12</v>
      </c>
      <c r="F21" s="19">
        <v>1942</v>
      </c>
      <c r="G21" s="20">
        <v>21326</v>
      </c>
      <c r="H21" s="18">
        <v>9.1</v>
      </c>
      <c r="I21" s="20">
        <v>13</v>
      </c>
    </row>
    <row r="22" spans="1:9">
      <c r="A22" s="12" t="s">
        <v>59</v>
      </c>
      <c r="B22" s="13">
        <v>0</v>
      </c>
      <c r="C22" s="13">
        <v>4128</v>
      </c>
      <c r="D22" s="14"/>
      <c r="E22" s="15"/>
      <c r="F22" s="16"/>
      <c r="G22" s="17">
        <v>4120</v>
      </c>
      <c r="H22" s="18">
        <v>0</v>
      </c>
      <c r="I22" s="17">
        <v>16</v>
      </c>
    </row>
    <row r="23" spans="1:9" ht="25.5">
      <c r="A23" s="12" t="s">
        <v>60</v>
      </c>
      <c r="B23" s="13">
        <v>0</v>
      </c>
      <c r="C23" s="13">
        <v>8894</v>
      </c>
      <c r="D23" s="14"/>
      <c r="E23" s="15"/>
      <c r="F23" s="19">
        <v>953</v>
      </c>
      <c r="G23" s="20">
        <v>10249</v>
      </c>
      <c r="H23" s="18">
        <v>9.3000000000000007</v>
      </c>
      <c r="I23" s="20">
        <v>12</v>
      </c>
    </row>
    <row r="24" spans="1:9">
      <c r="A24" s="12" t="s">
        <v>61</v>
      </c>
      <c r="B24" s="13">
        <v>0</v>
      </c>
      <c r="C24" s="13">
        <v>3342</v>
      </c>
      <c r="D24" s="14"/>
      <c r="E24" s="15"/>
      <c r="F24" s="16"/>
      <c r="G24" s="17">
        <v>3263</v>
      </c>
      <c r="H24" s="18">
        <v>0</v>
      </c>
      <c r="I24" s="17">
        <v>17</v>
      </c>
    </row>
    <row r="25" spans="1:9">
      <c r="A25" s="12" t="s">
        <v>62</v>
      </c>
      <c r="B25" s="13">
        <v>1454</v>
      </c>
      <c r="C25" s="13">
        <v>16718</v>
      </c>
      <c r="D25" s="14">
        <v>13.283956516545214</v>
      </c>
      <c r="E25" s="15">
        <v>8</v>
      </c>
      <c r="F25" s="21">
        <v>1173</v>
      </c>
      <c r="G25" s="20">
        <v>18646</v>
      </c>
      <c r="H25" s="18">
        <v>6.3</v>
      </c>
      <c r="I25" s="20">
        <v>15</v>
      </c>
    </row>
    <row r="26" spans="1:9">
      <c r="A26" s="12" t="s">
        <v>63</v>
      </c>
      <c r="B26" s="13">
        <v>0</v>
      </c>
      <c r="C26" s="13">
        <v>10946</v>
      </c>
      <c r="D26" s="14"/>
      <c r="E26" s="15"/>
      <c r="F26" s="21">
        <v>1538</v>
      </c>
      <c r="G26" s="17">
        <v>13922</v>
      </c>
      <c r="H26" s="18">
        <v>11</v>
      </c>
      <c r="I26" s="17">
        <v>11</v>
      </c>
    </row>
    <row r="27" spans="1:9">
      <c r="A27" s="12" t="s">
        <v>64</v>
      </c>
      <c r="B27" s="13">
        <v>299</v>
      </c>
      <c r="C27" s="13">
        <v>8681</v>
      </c>
      <c r="D27" s="14"/>
      <c r="E27" s="15"/>
      <c r="F27" s="21">
        <v>1336</v>
      </c>
      <c r="G27" s="20">
        <v>9690</v>
      </c>
      <c r="H27" s="18">
        <v>13.8</v>
      </c>
      <c r="I27" s="20">
        <v>9</v>
      </c>
    </row>
    <row r="28" spans="1:9">
      <c r="A28" s="12" t="s">
        <v>65</v>
      </c>
      <c r="B28" s="13">
        <v>431</v>
      </c>
      <c r="C28" s="13">
        <v>4830</v>
      </c>
      <c r="D28" s="14">
        <v>6.8238213399503724</v>
      </c>
      <c r="E28" s="15">
        <v>10</v>
      </c>
      <c r="F28" s="21">
        <v>396</v>
      </c>
      <c r="G28" s="17">
        <v>5484</v>
      </c>
      <c r="H28" s="18">
        <v>7.2</v>
      </c>
      <c r="I28" s="17">
        <v>14</v>
      </c>
    </row>
    <row r="29" spans="1:9">
      <c r="A29" s="12" t="s">
        <v>66</v>
      </c>
      <c r="B29" s="13">
        <v>1327</v>
      </c>
      <c r="C29" s="13">
        <v>6114</v>
      </c>
      <c r="D29" s="14">
        <v>19.487095720352826</v>
      </c>
      <c r="E29" s="15">
        <v>4</v>
      </c>
      <c r="F29" s="21">
        <v>1632</v>
      </c>
      <c r="G29" s="20">
        <v>6285</v>
      </c>
      <c r="H29" s="18">
        <v>26</v>
      </c>
      <c r="I29" s="20">
        <v>6</v>
      </c>
    </row>
    <row r="30" spans="1:9">
      <c r="A30" s="12" t="s">
        <v>174</v>
      </c>
      <c r="B30" s="13">
        <v>693</v>
      </c>
      <c r="C30" s="13">
        <v>6446</v>
      </c>
      <c r="D30" s="14">
        <v>6.4281288723667913</v>
      </c>
      <c r="E30" s="15">
        <v>11</v>
      </c>
      <c r="F30" s="21">
        <v>1579</v>
      </c>
      <c r="G30" s="17">
        <v>6356</v>
      </c>
      <c r="H30" s="18">
        <v>24.8</v>
      </c>
      <c r="I30" s="17">
        <v>7</v>
      </c>
    </row>
    <row r="32" spans="1:9" ht="21">
      <c r="A32" s="299" t="s">
        <v>195</v>
      </c>
      <c r="B32" s="299"/>
      <c r="C32" s="299"/>
      <c r="D32" s="299"/>
      <c r="E32" s="299"/>
      <c r="F32" s="299"/>
      <c r="G32" s="299"/>
      <c r="H32" s="299"/>
      <c r="I32" s="299"/>
    </row>
    <row r="33" spans="1:9">
      <c r="A33" s="22"/>
      <c r="B33" s="23"/>
      <c r="C33" s="23"/>
      <c r="D33" s="23"/>
      <c r="E33" s="23"/>
      <c r="F33" s="23"/>
      <c r="G33" s="23"/>
    </row>
    <row r="34" spans="1:9">
      <c r="A34" s="300" t="s">
        <v>170</v>
      </c>
      <c r="B34" s="289" t="s">
        <v>106</v>
      </c>
      <c r="C34" s="290"/>
      <c r="D34" s="290"/>
      <c r="E34" s="290"/>
      <c r="F34" s="289" t="s">
        <v>171</v>
      </c>
      <c r="G34" s="290"/>
      <c r="H34" s="290"/>
      <c r="I34" s="302"/>
    </row>
    <row r="35" spans="1:9" ht="24" customHeight="1">
      <c r="A35" s="301"/>
      <c r="B35" s="60" t="s">
        <v>94</v>
      </c>
      <c r="C35" s="24" t="s">
        <v>5</v>
      </c>
      <c r="D35" s="60" t="s">
        <v>6</v>
      </c>
      <c r="E35" s="60" t="s">
        <v>139</v>
      </c>
      <c r="F35" s="24" t="s">
        <v>4</v>
      </c>
      <c r="G35" s="60" t="s">
        <v>5</v>
      </c>
      <c r="H35" s="60" t="s">
        <v>6</v>
      </c>
      <c r="I35" s="24" t="s">
        <v>139</v>
      </c>
    </row>
    <row r="36" spans="1:9">
      <c r="A36" s="7" t="s">
        <v>173</v>
      </c>
      <c r="B36" s="25">
        <v>10.252016478000481</v>
      </c>
      <c r="C36" s="26"/>
      <c r="D36" s="27"/>
      <c r="E36" s="28"/>
      <c r="F36" s="29">
        <v>10.582962161554565</v>
      </c>
      <c r="G36" s="29"/>
      <c r="H36" s="29"/>
      <c r="I36" s="29"/>
    </row>
    <row r="37" spans="1:9">
      <c r="A37" s="12" t="s">
        <v>51</v>
      </c>
      <c r="B37" s="30">
        <v>13.130128956623677</v>
      </c>
      <c r="C37" s="31"/>
      <c r="D37" s="32"/>
      <c r="E37" s="33">
        <v>8</v>
      </c>
      <c r="F37" s="34">
        <v>11.325724319578578</v>
      </c>
      <c r="G37" s="34"/>
      <c r="H37" s="34"/>
      <c r="I37" s="35">
        <v>5</v>
      </c>
    </row>
    <row r="38" spans="1:9">
      <c r="A38" s="12" t="s">
        <v>52</v>
      </c>
      <c r="B38" s="30">
        <v>-4.2589437819429143E-2</v>
      </c>
      <c r="C38" s="31"/>
      <c r="D38" s="32"/>
      <c r="E38" s="33">
        <v>1</v>
      </c>
      <c r="F38" s="34">
        <v>14.760147601476014</v>
      </c>
      <c r="G38" s="34"/>
      <c r="H38" s="34"/>
      <c r="I38" s="35">
        <v>12</v>
      </c>
    </row>
    <row r="39" spans="1:9">
      <c r="A39" s="12" t="s">
        <v>53</v>
      </c>
      <c r="B39" s="30">
        <v>23.10374891020053</v>
      </c>
      <c r="C39" s="31"/>
      <c r="D39" s="32"/>
      <c r="E39" s="33">
        <v>12</v>
      </c>
      <c r="F39" s="34">
        <v>11.971472236372893</v>
      </c>
      <c r="G39" s="34"/>
      <c r="H39" s="34"/>
      <c r="I39" s="35">
        <v>8</v>
      </c>
    </row>
    <row r="40" spans="1:9">
      <c r="A40" s="12" t="s">
        <v>54</v>
      </c>
      <c r="B40" s="30">
        <v>9.9470604625243819</v>
      </c>
      <c r="C40" s="31"/>
      <c r="D40" s="32"/>
      <c r="E40" s="33">
        <v>2</v>
      </c>
      <c r="F40" s="34">
        <v>8.7857036040077769</v>
      </c>
      <c r="G40" s="34"/>
      <c r="H40" s="34"/>
      <c r="I40" s="35">
        <v>3</v>
      </c>
    </row>
    <row r="41" spans="1:9">
      <c r="A41" s="12" t="s">
        <v>55</v>
      </c>
      <c r="B41" s="30">
        <v>15.23659305993691</v>
      </c>
      <c r="C41" s="31"/>
      <c r="D41" s="32"/>
      <c r="E41" s="33">
        <v>10</v>
      </c>
      <c r="F41" s="34">
        <v>11.532573566933147</v>
      </c>
      <c r="G41" s="34"/>
      <c r="H41" s="34"/>
      <c r="I41" s="35">
        <v>7</v>
      </c>
    </row>
    <row r="42" spans="1:9">
      <c r="A42" s="12" t="s">
        <v>56</v>
      </c>
      <c r="B42" s="30">
        <v>11.671686746987952</v>
      </c>
      <c r="C42" s="31"/>
      <c r="D42" s="32"/>
      <c r="E42" s="33">
        <v>7</v>
      </c>
      <c r="F42" s="34">
        <v>17.939757031119985</v>
      </c>
      <c r="G42" s="34"/>
      <c r="H42" s="34"/>
      <c r="I42" s="35">
        <v>14</v>
      </c>
    </row>
    <row r="43" spans="1:9">
      <c r="A43" s="12" t="s">
        <v>57</v>
      </c>
      <c r="B43" s="30">
        <v>20.614035087719294</v>
      </c>
      <c r="C43" s="31"/>
      <c r="D43" s="32"/>
      <c r="E43" s="33">
        <v>11</v>
      </c>
      <c r="F43" s="34">
        <v>-13.325471698113201</v>
      </c>
      <c r="G43" s="34"/>
      <c r="H43" s="34"/>
      <c r="I43" s="35">
        <v>1</v>
      </c>
    </row>
    <row r="44" spans="1:9">
      <c r="A44" s="12" t="s">
        <v>58</v>
      </c>
      <c r="B44" s="30">
        <v>10.058675607711653</v>
      </c>
      <c r="C44" s="31"/>
      <c r="D44" s="32"/>
      <c r="E44" s="33">
        <v>3</v>
      </c>
      <c r="F44" s="34">
        <v>15.962924819773427</v>
      </c>
      <c r="G44" s="34"/>
      <c r="H44" s="34"/>
      <c r="I44" s="35">
        <v>13</v>
      </c>
    </row>
    <row r="45" spans="1:9">
      <c r="A45" s="12" t="s">
        <v>59</v>
      </c>
      <c r="B45" s="30"/>
      <c r="C45" s="31"/>
      <c r="D45" s="32"/>
      <c r="E45" s="16"/>
      <c r="F45" s="34"/>
      <c r="G45" s="34"/>
      <c r="H45" s="34"/>
      <c r="I45" s="35"/>
    </row>
    <row r="46" spans="1:9" ht="25.5">
      <c r="A46" s="12" t="s">
        <v>60</v>
      </c>
      <c r="B46" s="30"/>
      <c r="C46" s="31"/>
      <c r="D46" s="32"/>
      <c r="E46" s="16"/>
      <c r="F46" s="34">
        <v>19.202518363064016</v>
      </c>
      <c r="G46" s="34"/>
      <c r="H46" s="34"/>
      <c r="I46" s="35">
        <v>15</v>
      </c>
    </row>
    <row r="47" spans="1:9">
      <c r="A47" s="12" t="s">
        <v>61</v>
      </c>
      <c r="B47" s="30"/>
      <c r="C47" s="31"/>
      <c r="D47" s="32"/>
      <c r="E47" s="16"/>
      <c r="F47" s="34"/>
      <c r="G47" s="34"/>
      <c r="H47" s="34"/>
      <c r="I47" s="35"/>
    </row>
    <row r="48" spans="1:9">
      <c r="A48" s="12" t="s">
        <v>62</v>
      </c>
      <c r="B48" s="30">
        <v>11.62310866574966</v>
      </c>
      <c r="C48" s="31"/>
      <c r="D48" s="32"/>
      <c r="E48" s="33">
        <v>6</v>
      </c>
      <c r="F48" s="34">
        <v>11.423699914748509</v>
      </c>
      <c r="G48" s="34"/>
      <c r="H48" s="34"/>
      <c r="I48" s="35">
        <v>6</v>
      </c>
    </row>
    <row r="49" spans="1:9">
      <c r="A49" s="12" t="s">
        <v>63</v>
      </c>
      <c r="B49" s="30"/>
      <c r="C49" s="31"/>
      <c r="D49" s="32"/>
      <c r="E49" s="16"/>
      <c r="F49" s="34">
        <v>6.6970091027308225</v>
      </c>
      <c r="G49" s="34"/>
      <c r="H49" s="34"/>
      <c r="I49" s="35">
        <v>2</v>
      </c>
    </row>
    <row r="50" spans="1:9">
      <c r="A50" s="12" t="s">
        <v>64</v>
      </c>
      <c r="B50" s="30">
        <v>26.755852842809368</v>
      </c>
      <c r="C50" s="31"/>
      <c r="D50" s="32"/>
      <c r="E50" s="33">
        <v>13</v>
      </c>
      <c r="F50" s="34">
        <v>9.2065868263473067</v>
      </c>
      <c r="G50" s="34"/>
      <c r="H50" s="34"/>
      <c r="I50" s="35">
        <v>4</v>
      </c>
    </row>
    <row r="51" spans="1:9">
      <c r="A51" s="12" t="s">
        <v>65</v>
      </c>
      <c r="B51" s="30">
        <v>10.672853828306261</v>
      </c>
      <c r="C51" s="31"/>
      <c r="D51" s="32"/>
      <c r="E51" s="33">
        <v>5</v>
      </c>
      <c r="F51" s="34">
        <v>14.141414141414144</v>
      </c>
      <c r="G51" s="34"/>
      <c r="H51" s="34"/>
      <c r="I51" s="35">
        <v>10</v>
      </c>
    </row>
    <row r="52" spans="1:9">
      <c r="A52" s="12" t="s">
        <v>66</v>
      </c>
      <c r="B52" s="30">
        <v>13.865862848530519</v>
      </c>
      <c r="C52" s="31"/>
      <c r="D52" s="32"/>
      <c r="E52" s="33">
        <v>9</v>
      </c>
      <c r="F52" s="34">
        <v>14.583333333333337</v>
      </c>
      <c r="G52" s="34"/>
      <c r="H52" s="34"/>
      <c r="I52" s="35">
        <v>11</v>
      </c>
    </row>
    <row r="53" spans="1:9" ht="15.75" thickBot="1">
      <c r="A53" s="12" t="s">
        <v>174</v>
      </c>
      <c r="B53" s="36">
        <v>10.1010101010101</v>
      </c>
      <c r="C53" s="37"/>
      <c r="D53" s="38"/>
      <c r="E53" s="33">
        <v>4</v>
      </c>
      <c r="F53" s="34">
        <v>12.919569347688409</v>
      </c>
      <c r="G53" s="34"/>
      <c r="H53" s="34"/>
      <c r="I53" s="35">
        <v>9</v>
      </c>
    </row>
    <row r="57" spans="1:9" ht="18.75">
      <c r="A57" s="279" t="s">
        <v>196</v>
      </c>
      <c r="B57" s="279"/>
      <c r="C57" s="279"/>
      <c r="D57" s="279"/>
      <c r="E57" s="279"/>
    </row>
    <row r="58" spans="1:9">
      <c r="A58" s="286" t="s">
        <v>191</v>
      </c>
      <c r="B58" s="287" t="s">
        <v>161</v>
      </c>
      <c r="C58" s="287"/>
      <c r="D58" s="287" t="s">
        <v>162</v>
      </c>
      <c r="E58" s="287"/>
    </row>
    <row r="59" spans="1:9">
      <c r="A59" s="286"/>
      <c r="B59" s="39" t="s">
        <v>94</v>
      </c>
      <c r="C59" s="39" t="s">
        <v>139</v>
      </c>
      <c r="D59" s="39" t="s">
        <v>94</v>
      </c>
      <c r="E59" s="39" t="s">
        <v>139</v>
      </c>
    </row>
    <row r="60" spans="1:9">
      <c r="A60" s="40" t="s">
        <v>173</v>
      </c>
      <c r="B60" s="41">
        <v>69.858223967813004</v>
      </c>
      <c r="C60" s="42"/>
      <c r="D60" s="41">
        <v>67.347737870643925</v>
      </c>
      <c r="E60" s="43"/>
      <c r="F60" s="44"/>
      <c r="G60" s="44"/>
      <c r="H60" s="44"/>
      <c r="I60" s="44"/>
    </row>
    <row r="61" spans="1:9">
      <c r="A61" s="45" t="s">
        <v>51</v>
      </c>
      <c r="B61" s="46">
        <v>86.183074265975819</v>
      </c>
      <c r="C61" s="47">
        <v>4</v>
      </c>
      <c r="D61" s="46">
        <v>78.248175182481745</v>
      </c>
      <c r="E61" s="48">
        <v>3</v>
      </c>
    </row>
    <row r="62" spans="1:9">
      <c r="A62" s="45" t="s">
        <v>52</v>
      </c>
      <c r="B62" s="46">
        <v>32.941176470588232</v>
      </c>
      <c r="C62" s="47">
        <v>9</v>
      </c>
      <c r="D62" s="46">
        <v>37.022526934378057</v>
      </c>
      <c r="E62" s="48">
        <v>8</v>
      </c>
    </row>
    <row r="63" spans="1:9">
      <c r="A63" s="45" t="s">
        <v>53</v>
      </c>
      <c r="B63" s="46">
        <v>27.31668009669621</v>
      </c>
      <c r="C63" s="47">
        <v>12</v>
      </c>
      <c r="D63" s="46">
        <v>34.331210191082803</v>
      </c>
      <c r="E63" s="48">
        <v>9</v>
      </c>
    </row>
    <row r="64" spans="1:9">
      <c r="A64" s="45" t="s">
        <v>54</v>
      </c>
      <c r="B64" s="46">
        <v>134.14080242240726</v>
      </c>
      <c r="C64" s="47">
        <v>1</v>
      </c>
      <c r="D64" s="46">
        <v>133.45248366818686</v>
      </c>
      <c r="E64" s="48">
        <v>1</v>
      </c>
    </row>
    <row r="65" spans="1:5">
      <c r="A65" s="45" t="s">
        <v>55</v>
      </c>
      <c r="B65" s="46">
        <v>44.364640883977899</v>
      </c>
      <c r="C65" s="47">
        <v>8</v>
      </c>
      <c r="D65" s="46">
        <v>52.173913043478258</v>
      </c>
      <c r="E65" s="48">
        <v>7</v>
      </c>
    </row>
    <row r="66" spans="1:5">
      <c r="A66" s="45" t="s">
        <v>56</v>
      </c>
      <c r="B66" s="46">
        <v>119.8941798941799</v>
      </c>
      <c r="C66" s="47">
        <v>2</v>
      </c>
      <c r="D66" s="46">
        <v>127.02523240371846</v>
      </c>
      <c r="E66" s="48">
        <v>2</v>
      </c>
    </row>
    <row r="67" spans="1:5">
      <c r="A67" s="45" t="s">
        <v>57</v>
      </c>
      <c r="B67" s="46">
        <v>59.899749373433586</v>
      </c>
      <c r="C67" s="47">
        <v>5</v>
      </c>
      <c r="D67" s="46">
        <v>55.138339920948617</v>
      </c>
      <c r="E67" s="48">
        <v>6</v>
      </c>
    </row>
    <row r="68" spans="1:5">
      <c r="A68" s="45" t="s">
        <v>58</v>
      </c>
      <c r="B68" s="46">
        <v>28.187403993855607</v>
      </c>
      <c r="C68" s="47">
        <v>11</v>
      </c>
      <c r="D68" s="46">
        <v>17.005813953488371</v>
      </c>
      <c r="E68" s="48">
        <v>13</v>
      </c>
    </row>
    <row r="69" spans="1:5">
      <c r="A69" s="45" t="s">
        <v>59</v>
      </c>
      <c r="B69" s="46"/>
      <c r="C69" s="47"/>
      <c r="D69" s="46">
        <v>0</v>
      </c>
      <c r="E69" s="48">
        <v>16</v>
      </c>
    </row>
    <row r="70" spans="1:5">
      <c r="A70" s="45" t="s">
        <v>60</v>
      </c>
      <c r="B70" s="46"/>
      <c r="C70" s="47"/>
      <c r="D70" s="46">
        <v>28.118811881188122</v>
      </c>
      <c r="E70" s="48">
        <v>11</v>
      </c>
    </row>
    <row r="71" spans="1:5">
      <c r="A71" s="45" t="s">
        <v>61</v>
      </c>
      <c r="B71" s="46"/>
      <c r="C71" s="47"/>
      <c r="D71" s="46">
        <v>0</v>
      </c>
      <c r="E71" s="48">
        <v>17</v>
      </c>
    </row>
    <row r="72" spans="1:5">
      <c r="A72" s="45" t="s">
        <v>62</v>
      </c>
      <c r="B72" s="46">
        <v>28.414634146341459</v>
      </c>
      <c r="C72" s="47">
        <v>10</v>
      </c>
      <c r="D72" s="46">
        <v>13.720452209660843</v>
      </c>
      <c r="E72" s="48">
        <v>15</v>
      </c>
    </row>
    <row r="73" spans="1:5">
      <c r="A73" s="45" t="s">
        <v>63</v>
      </c>
      <c r="B73" s="46"/>
      <c r="C73" s="47"/>
      <c r="D73" s="46">
        <v>18.895027624309392</v>
      </c>
      <c r="E73" s="48">
        <v>12</v>
      </c>
    </row>
    <row r="74" spans="1:5">
      <c r="A74" s="45" t="s">
        <v>64</v>
      </c>
      <c r="B74" s="46">
        <v>50.764006791171482</v>
      </c>
      <c r="C74" s="47">
        <v>7</v>
      </c>
      <c r="D74" s="46">
        <v>31.389698736637513</v>
      </c>
      <c r="E74" s="48">
        <v>10</v>
      </c>
    </row>
    <row r="75" spans="1:5">
      <c r="A75" s="45" t="s">
        <v>65</v>
      </c>
      <c r="B75" s="46">
        <v>25.181159420289855</v>
      </c>
      <c r="C75" s="47">
        <v>13</v>
      </c>
      <c r="D75" s="46">
        <v>16.029593094944513</v>
      </c>
      <c r="E75" s="48">
        <v>14</v>
      </c>
    </row>
    <row r="76" spans="1:5">
      <c r="A76" s="45" t="s">
        <v>66</v>
      </c>
      <c r="B76" s="46">
        <v>110.29023746701847</v>
      </c>
      <c r="C76" s="47">
        <v>3</v>
      </c>
      <c r="D76" s="46">
        <v>66.772655007949126</v>
      </c>
      <c r="E76" s="48">
        <v>4</v>
      </c>
    </row>
    <row r="77" spans="1:5">
      <c r="A77" s="45" t="s">
        <v>174</v>
      </c>
      <c r="B77" s="46">
        <v>56.315007429420504</v>
      </c>
      <c r="C77" s="47">
        <v>6</v>
      </c>
      <c r="D77" s="46">
        <v>65.217391304347828</v>
      </c>
      <c r="E77" s="48">
        <v>5</v>
      </c>
    </row>
  </sheetData>
  <mergeCells count="17">
    <mergeCell ref="A10:I10"/>
    <mergeCell ref="A1:G1"/>
    <mergeCell ref="A2:A3"/>
    <mergeCell ref="B2:D2"/>
    <mergeCell ref="E2:G2"/>
    <mergeCell ref="A7:D7"/>
    <mergeCell ref="F11:I11"/>
    <mergeCell ref="A32:I32"/>
    <mergeCell ref="A34:A35"/>
    <mergeCell ref="B34:E34"/>
    <mergeCell ref="F34:I34"/>
    <mergeCell ref="A57:E57"/>
    <mergeCell ref="A58:A59"/>
    <mergeCell ref="B58:C58"/>
    <mergeCell ref="D58:E58"/>
    <mergeCell ref="A11:A12"/>
    <mergeCell ref="B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Usuario invitado</cp:lastModifiedBy>
  <cp:revision/>
  <dcterms:created xsi:type="dcterms:W3CDTF">2015-06-05T18:19:34Z</dcterms:created>
  <dcterms:modified xsi:type="dcterms:W3CDTF">2019-07-03T20:15:11Z</dcterms:modified>
  <cp:category/>
  <cp:contentStatus/>
</cp:coreProperties>
</file>