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IFI\2019_PFCE_04\Proyecto_Guia_2020_2021\06_Guia_Menor_Tamano\01_Guia_MT_Word\Anexos\"/>
    </mc:Choice>
  </mc:AlternateContent>
  <bookViews>
    <workbookView xWindow="0" yWindow="468" windowWidth="28800" windowHeight="11532" tabRatio="356"/>
  </bookViews>
  <sheets>
    <sheet name="FormatoInstitucional" sheetId="1" r:id="rId1"/>
    <sheet name="FormatoPE" sheetId="5" r:id="rId2"/>
  </sheets>
  <definedNames>
    <definedName name="_xlnm.Print_Area" localSheetId="0">FormatoInstitucional!$A$1:$S$367</definedName>
    <definedName name="_xlnm.Print_Area" localSheetId="1">FormatoPE!$A$1:$Y$215</definedName>
    <definedName name="_xlnm.Print_Titles" localSheetId="0">FormatoInstitucional!$1:$30</definedName>
    <definedName name="_xlnm.Print_Titles" localSheetId="1">FormatoPE!$1:$5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208" i="5" l="1"/>
  <c r="S207" i="5"/>
  <c r="S206" i="5"/>
  <c r="Q205" i="5"/>
  <c r="S205" i="5" s="1"/>
  <c r="S204" i="5"/>
  <c r="Q204" i="5"/>
  <c r="Q203" i="5"/>
  <c r="S203" i="5" s="1"/>
  <c r="S202" i="5"/>
  <c r="Q202" i="5"/>
  <c r="S201" i="5"/>
  <c r="S200" i="5"/>
  <c r="S199" i="5"/>
  <c r="S198" i="5"/>
  <c r="Q197" i="5"/>
  <c r="S197" i="5" s="1"/>
  <c r="Q196" i="5"/>
  <c r="S196" i="5" s="1"/>
  <c r="Q195" i="5"/>
  <c r="S195" i="5" s="1"/>
  <c r="Q194" i="5"/>
  <c r="S194" i="5" s="1"/>
  <c r="S193" i="5"/>
  <c r="S192" i="5"/>
  <c r="S191" i="5"/>
  <c r="S190" i="5"/>
  <c r="P208" i="5"/>
  <c r="P207" i="5"/>
  <c r="P206" i="5"/>
  <c r="N205" i="5"/>
  <c r="P205" i="5" s="1"/>
  <c r="P204" i="5"/>
  <c r="N204" i="5"/>
  <c r="N203" i="5"/>
  <c r="P203" i="5" s="1"/>
  <c r="P202" i="5"/>
  <c r="N202" i="5"/>
  <c r="P201" i="5"/>
  <c r="P200" i="5"/>
  <c r="P199" i="5"/>
  <c r="P198" i="5"/>
  <c r="N197" i="5"/>
  <c r="P197" i="5" s="1"/>
  <c r="P196" i="5"/>
  <c r="N196" i="5"/>
  <c r="N195" i="5"/>
  <c r="P195" i="5" s="1"/>
  <c r="P194" i="5"/>
  <c r="N194" i="5"/>
  <c r="P193" i="5"/>
  <c r="P192" i="5"/>
  <c r="P191" i="5"/>
  <c r="P190" i="5"/>
  <c r="M208" i="5"/>
  <c r="M207" i="5"/>
  <c r="M206" i="5"/>
  <c r="K205" i="5"/>
  <c r="M205" i="5" s="1"/>
  <c r="K204" i="5"/>
  <c r="M204" i="5" s="1"/>
  <c r="K203" i="5"/>
  <c r="M203" i="5" s="1"/>
  <c r="K202" i="5"/>
  <c r="M202" i="5" s="1"/>
  <c r="M201" i="5"/>
  <c r="M200" i="5"/>
  <c r="M199" i="5"/>
  <c r="M198" i="5"/>
  <c r="K197" i="5"/>
  <c r="M197" i="5" s="1"/>
  <c r="M196" i="5"/>
  <c r="K196" i="5"/>
  <c r="K195" i="5"/>
  <c r="M195" i="5" s="1"/>
  <c r="M194" i="5"/>
  <c r="K194" i="5"/>
  <c r="M193" i="5"/>
  <c r="M192" i="5"/>
  <c r="M191" i="5"/>
  <c r="M190" i="5"/>
  <c r="J208" i="5"/>
  <c r="J207" i="5"/>
  <c r="J206" i="5"/>
  <c r="H205" i="5"/>
  <c r="J205" i="5" s="1"/>
  <c r="H204" i="5"/>
  <c r="J204" i="5" s="1"/>
  <c r="H203" i="5"/>
  <c r="J203" i="5" s="1"/>
  <c r="J202" i="5"/>
  <c r="H202" i="5"/>
  <c r="J201" i="5"/>
  <c r="J200" i="5"/>
  <c r="J199" i="5"/>
  <c r="J198" i="5"/>
  <c r="H197" i="5"/>
  <c r="J197" i="5" s="1"/>
  <c r="J196" i="5"/>
  <c r="H196" i="5"/>
  <c r="H195" i="5"/>
  <c r="J195" i="5" s="1"/>
  <c r="H194" i="5"/>
  <c r="J194" i="5" s="1"/>
  <c r="J193" i="5"/>
  <c r="J192" i="5"/>
  <c r="J191" i="5"/>
  <c r="J190" i="5"/>
  <c r="G208" i="5"/>
  <c r="G207" i="5"/>
  <c r="G206" i="5"/>
  <c r="G205" i="5"/>
  <c r="E205" i="5"/>
  <c r="E204" i="5"/>
  <c r="G204" i="5" s="1"/>
  <c r="G203" i="5"/>
  <c r="E203" i="5"/>
  <c r="E202" i="5"/>
  <c r="G202" i="5" s="1"/>
  <c r="G201" i="5"/>
  <c r="G200" i="5"/>
  <c r="G199" i="5"/>
  <c r="G198" i="5"/>
  <c r="G197" i="5"/>
  <c r="E197" i="5"/>
  <c r="E196" i="5"/>
  <c r="G196" i="5" s="1"/>
  <c r="G195" i="5"/>
  <c r="E195" i="5"/>
  <c r="E194" i="5"/>
  <c r="G194" i="5" s="1"/>
  <c r="G193" i="5"/>
  <c r="G192" i="5"/>
  <c r="G191" i="5"/>
  <c r="G190" i="5"/>
  <c r="B205" i="5"/>
  <c r="D205" i="5" s="1"/>
  <c r="B204" i="5"/>
  <c r="D204" i="5" s="1"/>
  <c r="B203" i="5"/>
  <c r="B202" i="5"/>
  <c r="B197" i="5"/>
  <c r="D197" i="5" s="1"/>
  <c r="B196" i="5"/>
  <c r="D196" i="5" s="1"/>
  <c r="B195" i="5"/>
  <c r="B194" i="5"/>
  <c r="D194" i="5" s="1"/>
  <c r="D208" i="5"/>
  <c r="D207" i="5"/>
  <c r="D206" i="5"/>
  <c r="D203" i="5"/>
  <c r="D202" i="5"/>
  <c r="D201" i="5"/>
  <c r="D200" i="5"/>
  <c r="D199" i="5"/>
  <c r="D198" i="5"/>
  <c r="D195" i="5"/>
  <c r="D193" i="5"/>
  <c r="D192" i="5"/>
  <c r="D191" i="5"/>
  <c r="D190" i="5"/>
  <c r="M183" i="5"/>
  <c r="M182" i="5"/>
  <c r="M181" i="5"/>
  <c r="M179" i="5"/>
  <c r="M178" i="5"/>
  <c r="M177" i="5"/>
  <c r="K183" i="5"/>
  <c r="K182" i="5"/>
  <c r="K181" i="5"/>
  <c r="K179" i="5"/>
  <c r="K178" i="5"/>
  <c r="K177" i="5"/>
  <c r="I183" i="5"/>
  <c r="I182" i="5"/>
  <c r="I181" i="5"/>
  <c r="I179" i="5"/>
  <c r="I178" i="5"/>
  <c r="I177" i="5"/>
  <c r="G183" i="5"/>
  <c r="G182" i="5"/>
  <c r="G181" i="5"/>
  <c r="G179" i="5"/>
  <c r="G178" i="5"/>
  <c r="G177" i="5"/>
  <c r="E183" i="5"/>
  <c r="E182" i="5"/>
  <c r="E181" i="5"/>
  <c r="E179" i="5"/>
  <c r="E178" i="5"/>
  <c r="E177" i="5"/>
  <c r="C183" i="5"/>
  <c r="C182" i="5"/>
  <c r="C181" i="5"/>
  <c r="C179" i="5"/>
  <c r="C178" i="5"/>
  <c r="C177" i="5"/>
  <c r="M166" i="5"/>
  <c r="K166" i="5"/>
  <c r="I166" i="5"/>
  <c r="G166" i="5"/>
  <c r="E166" i="5"/>
  <c r="C166" i="5"/>
  <c r="L159" i="5"/>
  <c r="J159" i="5"/>
  <c r="H159" i="5"/>
  <c r="F159" i="5"/>
  <c r="D159" i="5"/>
  <c r="C157" i="5"/>
  <c r="R147" i="5"/>
  <c r="Q147" i="5"/>
  <c r="O147" i="5"/>
  <c r="N147" i="5"/>
  <c r="L147" i="5"/>
  <c r="K147" i="5"/>
  <c r="I147" i="5"/>
  <c r="H147" i="5"/>
  <c r="F147" i="5"/>
  <c r="E147" i="5"/>
  <c r="C147" i="5"/>
  <c r="B147" i="5"/>
  <c r="R146" i="5"/>
  <c r="Q146" i="5"/>
  <c r="O146" i="5"/>
  <c r="N146" i="5"/>
  <c r="L146" i="5"/>
  <c r="K146" i="5"/>
  <c r="I146" i="5"/>
  <c r="H146" i="5"/>
  <c r="F146" i="5"/>
  <c r="E146" i="5"/>
  <c r="C146" i="5"/>
  <c r="R145" i="5"/>
  <c r="Q145" i="5"/>
  <c r="O145" i="5"/>
  <c r="N145" i="5"/>
  <c r="L145" i="5"/>
  <c r="K145" i="5"/>
  <c r="I145" i="5"/>
  <c r="H145" i="5"/>
  <c r="F145" i="5"/>
  <c r="E145" i="5"/>
  <c r="C145" i="5"/>
  <c r="B146" i="5"/>
  <c r="B145" i="5"/>
  <c r="R144" i="5"/>
  <c r="Q144" i="5"/>
  <c r="O144" i="5"/>
  <c r="N144" i="5"/>
  <c r="L144" i="5"/>
  <c r="K144" i="5"/>
  <c r="I144" i="5"/>
  <c r="H144" i="5"/>
  <c r="F144" i="5"/>
  <c r="E144" i="5"/>
  <c r="C144" i="5"/>
  <c r="B144" i="5"/>
  <c r="R141" i="5"/>
  <c r="Q141" i="5"/>
  <c r="O141" i="5"/>
  <c r="N141" i="5"/>
  <c r="L141" i="5"/>
  <c r="K141" i="5"/>
  <c r="I141" i="5"/>
  <c r="H141" i="5"/>
  <c r="F141" i="5"/>
  <c r="E141" i="5"/>
  <c r="R140" i="5"/>
  <c r="Q140" i="5"/>
  <c r="O140" i="5"/>
  <c r="N140" i="5"/>
  <c r="L140" i="5"/>
  <c r="K140" i="5"/>
  <c r="I140" i="5"/>
  <c r="H140" i="5"/>
  <c r="F140" i="5"/>
  <c r="E140" i="5"/>
  <c r="R139" i="5"/>
  <c r="Q139" i="5"/>
  <c r="O139" i="5"/>
  <c r="N139" i="5"/>
  <c r="L139" i="5"/>
  <c r="K139" i="5"/>
  <c r="I139" i="5"/>
  <c r="H139" i="5"/>
  <c r="F139" i="5"/>
  <c r="E139" i="5"/>
  <c r="C141" i="5"/>
  <c r="C140" i="5"/>
  <c r="C139" i="5"/>
  <c r="B141" i="5"/>
  <c r="B140" i="5"/>
  <c r="B139" i="5"/>
  <c r="H109" i="5"/>
  <c r="M157" i="5" s="1"/>
  <c r="G109" i="5"/>
  <c r="K163" i="5" s="1"/>
  <c r="F109" i="5"/>
  <c r="I157" i="5" s="1"/>
  <c r="E109" i="5"/>
  <c r="G165" i="5" s="1"/>
  <c r="D109" i="5"/>
  <c r="E165" i="5" s="1"/>
  <c r="C109" i="5"/>
  <c r="C163" i="5" s="1"/>
  <c r="E156" i="5" l="1"/>
  <c r="G159" i="5"/>
  <c r="E159" i="5"/>
  <c r="G157" i="5"/>
  <c r="K157" i="5"/>
  <c r="I155" i="5"/>
  <c r="I159" i="5"/>
  <c r="E160" i="5"/>
  <c r="M160" i="5"/>
  <c r="I161" i="5"/>
  <c r="E163" i="5"/>
  <c r="M163" i="5"/>
  <c r="I165" i="5"/>
  <c r="C155" i="5"/>
  <c r="M155" i="5"/>
  <c r="G156" i="5"/>
  <c r="E157" i="5"/>
  <c r="C158" i="5"/>
  <c r="K158" i="5"/>
  <c r="K159" i="5"/>
  <c r="G160" i="5"/>
  <c r="C161" i="5"/>
  <c r="K161" i="5"/>
  <c r="G163" i="5"/>
  <c r="C165" i="5"/>
  <c r="K165" i="5"/>
  <c r="I158" i="5"/>
  <c r="E155" i="5"/>
  <c r="K155" i="5"/>
  <c r="I156" i="5"/>
  <c r="E158" i="5"/>
  <c r="I160" i="5"/>
  <c r="E161" i="5"/>
  <c r="M161" i="5"/>
  <c r="I163" i="5"/>
  <c r="M165" i="5"/>
  <c r="G155" i="5"/>
  <c r="C156" i="5"/>
  <c r="K156" i="5"/>
  <c r="G158" i="5"/>
  <c r="C160" i="5"/>
  <c r="K160" i="5"/>
  <c r="G161" i="5"/>
  <c r="M158" i="5"/>
  <c r="M156" i="5"/>
  <c r="M159" i="5"/>
  <c r="D117" i="5"/>
  <c r="D116" i="5"/>
  <c r="K325" i="1"/>
  <c r="I325" i="1"/>
  <c r="G325" i="1"/>
  <c r="E325" i="1"/>
  <c r="C325" i="1"/>
  <c r="K277" i="1"/>
  <c r="I277" i="1"/>
  <c r="G277" i="1"/>
  <c r="E277" i="1"/>
  <c r="C277" i="1"/>
  <c r="M254" i="1"/>
  <c r="M253" i="1"/>
  <c r="M252" i="1"/>
  <c r="K254" i="1"/>
  <c r="K253" i="1"/>
  <c r="K252" i="1"/>
  <c r="I254" i="1"/>
  <c r="I253" i="1"/>
  <c r="I252" i="1"/>
  <c r="G254" i="1"/>
  <c r="G253" i="1"/>
  <c r="G252" i="1"/>
  <c r="E254" i="1"/>
  <c r="E253" i="1"/>
  <c r="E252" i="1"/>
  <c r="C254" i="1"/>
  <c r="C253" i="1"/>
  <c r="C252" i="1"/>
  <c r="S240" i="1"/>
  <c r="S239" i="1"/>
  <c r="S238" i="1"/>
  <c r="P240" i="1"/>
  <c r="P239" i="1"/>
  <c r="P238" i="1"/>
  <c r="M240" i="1"/>
  <c r="M239" i="1"/>
  <c r="M238" i="1"/>
  <c r="J240" i="1"/>
  <c r="J239" i="1"/>
  <c r="J238" i="1"/>
  <c r="G240" i="1"/>
  <c r="G239" i="1"/>
  <c r="G238" i="1"/>
  <c r="D240" i="1"/>
  <c r="D239" i="1"/>
  <c r="D238" i="1"/>
  <c r="Q237" i="1"/>
  <c r="S237" i="1" s="1"/>
  <c r="Q236" i="1"/>
  <c r="S236" i="1" s="1"/>
  <c r="Q235" i="1"/>
  <c r="S235" i="1" s="1"/>
  <c r="Q234" i="1"/>
  <c r="S234" i="1" s="1"/>
  <c r="N237" i="1"/>
  <c r="P237" i="1" s="1"/>
  <c r="N236" i="1"/>
  <c r="P236" i="1" s="1"/>
  <c r="N235" i="1"/>
  <c r="P235" i="1" s="1"/>
  <c r="N234" i="1"/>
  <c r="P234" i="1" s="1"/>
  <c r="M237" i="1"/>
  <c r="K237" i="1"/>
  <c r="K236" i="1"/>
  <c r="M236" i="1" s="1"/>
  <c r="K235" i="1"/>
  <c r="M235" i="1" s="1"/>
  <c r="K234" i="1"/>
  <c r="M234" i="1" s="1"/>
  <c r="J237" i="1"/>
  <c r="H237" i="1"/>
  <c r="H236" i="1"/>
  <c r="J236" i="1" s="1"/>
  <c r="H235" i="1"/>
  <c r="J235" i="1" s="1"/>
  <c r="H234" i="1"/>
  <c r="J234" i="1" s="1"/>
  <c r="G237" i="1"/>
  <c r="E237" i="1"/>
  <c r="E236" i="1"/>
  <c r="G236" i="1" s="1"/>
  <c r="E235" i="1"/>
  <c r="G235" i="1" s="1"/>
  <c r="E234" i="1"/>
  <c r="G234" i="1" s="1"/>
  <c r="B237" i="1"/>
  <c r="D237" i="1" s="1"/>
  <c r="B236" i="1"/>
  <c r="D236" i="1" s="1"/>
  <c r="B235" i="1"/>
  <c r="D235" i="1" s="1"/>
  <c r="B234" i="1"/>
  <c r="D234" i="1" s="1"/>
  <c r="B228" i="1"/>
  <c r="D228" i="1" s="1"/>
  <c r="B227" i="1"/>
  <c r="S233" i="1"/>
  <c r="S232" i="1"/>
  <c r="S231" i="1"/>
  <c r="S230" i="1"/>
  <c r="P233" i="1"/>
  <c r="P232" i="1"/>
  <c r="P231" i="1"/>
  <c r="P230" i="1"/>
  <c r="M233" i="1"/>
  <c r="M232" i="1"/>
  <c r="M231" i="1"/>
  <c r="M230" i="1"/>
  <c r="J233" i="1"/>
  <c r="J232" i="1"/>
  <c r="J231" i="1"/>
  <c r="J230" i="1"/>
  <c r="G233" i="1"/>
  <c r="G232" i="1"/>
  <c r="G231" i="1"/>
  <c r="G230" i="1"/>
  <c r="D233" i="1"/>
  <c r="D232" i="1"/>
  <c r="D231" i="1"/>
  <c r="D230" i="1"/>
  <c r="S229" i="1"/>
  <c r="S227" i="1"/>
  <c r="P229" i="1"/>
  <c r="P227" i="1"/>
  <c r="M229" i="1"/>
  <c r="M227" i="1"/>
  <c r="J229" i="1"/>
  <c r="J227" i="1"/>
  <c r="G229" i="1"/>
  <c r="G227" i="1"/>
  <c r="D227" i="1"/>
  <c r="Q229" i="1"/>
  <c r="Q228" i="1"/>
  <c r="S228" i="1" s="1"/>
  <c r="Q227" i="1"/>
  <c r="Q226" i="1"/>
  <c r="S226" i="1" s="1"/>
  <c r="N229" i="1"/>
  <c r="N228" i="1"/>
  <c r="P228" i="1" s="1"/>
  <c r="N227" i="1"/>
  <c r="N226" i="1"/>
  <c r="P226" i="1" s="1"/>
  <c r="K229" i="1"/>
  <c r="K228" i="1"/>
  <c r="M228" i="1" s="1"/>
  <c r="K227" i="1"/>
  <c r="K226" i="1"/>
  <c r="M226" i="1" s="1"/>
  <c r="H229" i="1"/>
  <c r="H228" i="1"/>
  <c r="J228" i="1" s="1"/>
  <c r="H227" i="1"/>
  <c r="H226" i="1"/>
  <c r="J226" i="1" s="1"/>
  <c r="E229" i="1"/>
  <c r="E228" i="1"/>
  <c r="G228" i="1" s="1"/>
  <c r="E227" i="1"/>
  <c r="E226" i="1"/>
  <c r="G226" i="1" s="1"/>
  <c r="B229" i="1"/>
  <c r="D229" i="1" s="1"/>
  <c r="B226" i="1"/>
  <c r="D226" i="1" s="1"/>
  <c r="S225" i="1"/>
  <c r="P225" i="1"/>
  <c r="M225" i="1"/>
  <c r="J225" i="1"/>
  <c r="G225" i="1"/>
  <c r="D225" i="1"/>
  <c r="S224" i="1"/>
  <c r="P224" i="1"/>
  <c r="M224" i="1"/>
  <c r="J224" i="1"/>
  <c r="G224" i="1"/>
  <c r="D224" i="1"/>
  <c r="S223" i="1"/>
  <c r="P223" i="1"/>
  <c r="M223" i="1"/>
  <c r="J223" i="1"/>
  <c r="G223" i="1"/>
  <c r="D223" i="1"/>
  <c r="S222" i="1"/>
  <c r="P222" i="1"/>
  <c r="M222" i="1"/>
  <c r="J222" i="1"/>
  <c r="G222" i="1"/>
  <c r="D222" i="1"/>
  <c r="M215" i="1"/>
  <c r="K215" i="1"/>
  <c r="I215" i="1"/>
  <c r="G215" i="1"/>
  <c r="E215" i="1"/>
  <c r="C215" i="1"/>
  <c r="M214" i="1"/>
  <c r="K214" i="1"/>
  <c r="I214" i="1"/>
  <c r="G214" i="1"/>
  <c r="E214" i="1"/>
  <c r="C214" i="1"/>
  <c r="M210" i="1"/>
  <c r="K210" i="1"/>
  <c r="I210" i="1"/>
  <c r="G210" i="1"/>
  <c r="E210" i="1"/>
  <c r="C210" i="1"/>
  <c r="M209" i="1"/>
  <c r="K209" i="1"/>
  <c r="I209" i="1"/>
  <c r="G209" i="1" l="1"/>
  <c r="E209" i="1"/>
  <c r="C209" i="1"/>
  <c r="M206" i="1"/>
  <c r="K206" i="1"/>
  <c r="I206" i="1"/>
  <c r="G206" i="1"/>
  <c r="E206" i="1"/>
  <c r="C206" i="1"/>
  <c r="M203" i="1"/>
  <c r="K203" i="1"/>
  <c r="I203" i="1"/>
  <c r="G203" i="1"/>
  <c r="E203" i="1"/>
  <c r="C203" i="1"/>
  <c r="M202" i="1"/>
  <c r="K202" i="1"/>
  <c r="I202" i="1"/>
  <c r="G202" i="1"/>
  <c r="E202" i="1"/>
  <c r="C202" i="1"/>
  <c r="M201" i="1"/>
  <c r="K201" i="1"/>
  <c r="I201" i="1"/>
  <c r="G201" i="1"/>
  <c r="E201" i="1"/>
  <c r="C201" i="1"/>
  <c r="M199" i="1"/>
  <c r="K199" i="1"/>
  <c r="I199" i="1"/>
  <c r="G199" i="1"/>
  <c r="E199" i="1"/>
  <c r="C199" i="1"/>
  <c r="M198" i="1"/>
  <c r="K198" i="1"/>
  <c r="I198" i="1"/>
  <c r="G198" i="1"/>
  <c r="E198" i="1"/>
  <c r="C198" i="1"/>
  <c r="C196" i="1"/>
  <c r="M197" i="1"/>
  <c r="K197" i="1"/>
  <c r="I197" i="1"/>
  <c r="G197" i="1"/>
  <c r="E197" i="1"/>
  <c r="C197" i="1"/>
  <c r="M196" i="1"/>
  <c r="K196" i="1"/>
  <c r="I196" i="1"/>
  <c r="G196" i="1"/>
  <c r="E196" i="1"/>
  <c r="M194" i="1"/>
  <c r="K194" i="1"/>
  <c r="I194" i="1"/>
  <c r="G194" i="1"/>
  <c r="E194" i="1"/>
  <c r="C194" i="1"/>
  <c r="M179" i="1" l="1"/>
  <c r="K179" i="1"/>
  <c r="I179" i="1"/>
  <c r="G179" i="1"/>
  <c r="E179" i="1"/>
  <c r="C179" i="1"/>
  <c r="C204" i="1" l="1"/>
  <c r="E204" i="1"/>
  <c r="G204" i="1"/>
  <c r="I204" i="1"/>
  <c r="K204" i="1"/>
  <c r="M204" i="1"/>
  <c r="C205" i="1"/>
  <c r="E205" i="1"/>
  <c r="G205" i="1"/>
  <c r="I205" i="1"/>
  <c r="K205" i="1"/>
  <c r="M205" i="1"/>
  <c r="C170" i="1" l="1"/>
  <c r="B172" i="1"/>
  <c r="C172" i="1" s="1"/>
  <c r="B62" i="1"/>
  <c r="C173" i="1" s="1"/>
  <c r="H62" i="1"/>
  <c r="N62" i="1"/>
  <c r="B68" i="1"/>
  <c r="H68" i="1"/>
  <c r="C175" i="1"/>
  <c r="C177" i="1"/>
  <c r="C183" i="1"/>
  <c r="M157" i="1"/>
  <c r="K157" i="1"/>
  <c r="I157" i="1"/>
  <c r="G157" i="1"/>
  <c r="E157" i="1"/>
  <c r="C157" i="1"/>
  <c r="G149" i="1"/>
  <c r="G148" i="1"/>
  <c r="S116" i="1"/>
  <c r="S130" i="1" s="1"/>
  <c r="R130" i="1"/>
  <c r="Q130" i="1"/>
  <c r="P116" i="1"/>
  <c r="P130" i="1" s="1"/>
  <c r="O130" i="1"/>
  <c r="N130" i="1"/>
  <c r="M116" i="1"/>
  <c r="M130" i="1" s="1"/>
  <c r="L130" i="1"/>
  <c r="K130" i="1"/>
  <c r="J116" i="1"/>
  <c r="J130" i="1" s="1"/>
  <c r="I130" i="1"/>
  <c r="H130" i="1"/>
  <c r="G116" i="1"/>
  <c r="G130" i="1" s="1"/>
  <c r="F130" i="1"/>
  <c r="E130" i="1"/>
  <c r="D116" i="1"/>
  <c r="D130" i="1" s="1"/>
  <c r="C130" i="1"/>
  <c r="B130" i="1"/>
  <c r="S115" i="1"/>
  <c r="S129" i="1" s="1"/>
  <c r="R129" i="1"/>
  <c r="Q129" i="1"/>
  <c r="P115" i="1"/>
  <c r="P129" i="1" s="1"/>
  <c r="O129" i="1"/>
  <c r="N129" i="1"/>
  <c r="M115" i="1"/>
  <c r="M129" i="1" s="1"/>
  <c r="L129" i="1"/>
  <c r="K129" i="1"/>
  <c r="J115" i="1"/>
  <c r="J129" i="1" s="1"/>
  <c r="I129" i="1"/>
  <c r="H129" i="1"/>
  <c r="G115" i="1"/>
  <c r="G129" i="1" s="1"/>
  <c r="F129" i="1"/>
  <c r="E129" i="1"/>
  <c r="D115" i="1"/>
  <c r="D129" i="1" s="1"/>
  <c r="C129" i="1"/>
  <c r="B129" i="1"/>
  <c r="B102" i="1"/>
  <c r="C102" i="1"/>
  <c r="C103" i="1" s="1"/>
  <c r="D101" i="1"/>
  <c r="D100" i="1"/>
  <c r="P83" i="1"/>
  <c r="J83" i="1"/>
  <c r="D83" i="1"/>
  <c r="B159" i="5"/>
  <c r="C159" i="5" s="1"/>
  <c r="Q118" i="5"/>
  <c r="R118" i="5"/>
  <c r="R148" i="5" s="1"/>
  <c r="N118" i="5"/>
  <c r="N148" i="5" s="1"/>
  <c r="O118" i="5"/>
  <c r="K118" i="5"/>
  <c r="K148" i="5" s="1"/>
  <c r="L118" i="5"/>
  <c r="H118" i="5"/>
  <c r="H148" i="5" s="1"/>
  <c r="I118" i="5"/>
  <c r="E118" i="5"/>
  <c r="F118" i="5"/>
  <c r="M164" i="5"/>
  <c r="K164" i="5"/>
  <c r="I164" i="5"/>
  <c r="G164" i="5"/>
  <c r="E164" i="5"/>
  <c r="C164" i="5"/>
  <c r="M162" i="5"/>
  <c r="K162" i="5"/>
  <c r="I162" i="5"/>
  <c r="G162" i="5"/>
  <c r="E162" i="5"/>
  <c r="C162" i="5"/>
  <c r="S134" i="5"/>
  <c r="P134" i="5"/>
  <c r="M134" i="5"/>
  <c r="J134" i="5"/>
  <c r="G134" i="5"/>
  <c r="D134" i="5"/>
  <c r="S133" i="5"/>
  <c r="P133" i="5"/>
  <c r="M133" i="5"/>
  <c r="J133" i="5"/>
  <c r="G133" i="5"/>
  <c r="D133" i="5"/>
  <c r="D147" i="5" s="1"/>
  <c r="S132" i="5"/>
  <c r="P132" i="5"/>
  <c r="M132" i="5"/>
  <c r="J132" i="5"/>
  <c r="G132" i="5"/>
  <c r="D132" i="5"/>
  <c r="D146" i="5" s="1"/>
  <c r="S131" i="5"/>
  <c r="P131" i="5"/>
  <c r="M131" i="5"/>
  <c r="J131" i="5"/>
  <c r="G131" i="5"/>
  <c r="D131" i="5"/>
  <c r="D145" i="5" s="1"/>
  <c r="S130" i="5"/>
  <c r="P130" i="5"/>
  <c r="P144" i="5" s="1"/>
  <c r="M130" i="5"/>
  <c r="J130" i="5"/>
  <c r="G130" i="5"/>
  <c r="D130" i="5"/>
  <c r="D144" i="5" s="1"/>
  <c r="S129" i="5"/>
  <c r="P129" i="5"/>
  <c r="M129" i="5"/>
  <c r="J129" i="5"/>
  <c r="G129" i="5"/>
  <c r="D129" i="5"/>
  <c r="S125" i="5"/>
  <c r="S126" i="5"/>
  <c r="S127" i="5"/>
  <c r="S116" i="5"/>
  <c r="R128" i="5"/>
  <c r="Q128" i="5"/>
  <c r="P125" i="5"/>
  <c r="P126" i="5"/>
  <c r="P127" i="5"/>
  <c r="P116" i="5"/>
  <c r="O128" i="5"/>
  <c r="N128" i="5"/>
  <c r="M125" i="5"/>
  <c r="M126" i="5"/>
  <c r="M127" i="5"/>
  <c r="M116" i="5"/>
  <c r="L128" i="5"/>
  <c r="K128" i="5"/>
  <c r="J125" i="5"/>
  <c r="J126" i="5"/>
  <c r="J127" i="5"/>
  <c r="J116" i="5"/>
  <c r="I128" i="5"/>
  <c r="H128" i="5"/>
  <c r="G125" i="5"/>
  <c r="G126" i="5"/>
  <c r="G127" i="5"/>
  <c r="G116" i="5"/>
  <c r="F128" i="5"/>
  <c r="E128" i="5"/>
  <c r="D125" i="5"/>
  <c r="D139" i="5" s="1"/>
  <c r="D126" i="5"/>
  <c r="D140" i="5" s="1"/>
  <c r="D127" i="5"/>
  <c r="D141" i="5" s="1"/>
  <c r="C128" i="5"/>
  <c r="B128" i="5"/>
  <c r="R119" i="5"/>
  <c r="C118" i="5"/>
  <c r="B118" i="5"/>
  <c r="B148" i="5" s="1"/>
  <c r="S117" i="5"/>
  <c r="P117" i="5"/>
  <c r="M117" i="5"/>
  <c r="J117" i="5"/>
  <c r="G117" i="5"/>
  <c r="F264" i="1"/>
  <c r="G264" i="1"/>
  <c r="S337" i="1"/>
  <c r="S336" i="1"/>
  <c r="S335" i="1"/>
  <c r="S334" i="1"/>
  <c r="S333" i="1"/>
  <c r="S332" i="1"/>
  <c r="P337" i="1"/>
  <c r="P336" i="1"/>
  <c r="P335" i="1"/>
  <c r="P334" i="1"/>
  <c r="P333" i="1"/>
  <c r="P332" i="1"/>
  <c r="M337" i="1"/>
  <c r="M336" i="1"/>
  <c r="M335" i="1"/>
  <c r="M334" i="1"/>
  <c r="M333" i="1"/>
  <c r="M332" i="1"/>
  <c r="J337" i="1"/>
  <c r="J336" i="1"/>
  <c r="J335" i="1"/>
  <c r="J334" i="1"/>
  <c r="J333" i="1"/>
  <c r="J332" i="1"/>
  <c r="G337" i="1"/>
  <c r="G336" i="1"/>
  <c r="G335" i="1"/>
  <c r="G334" i="1"/>
  <c r="G333" i="1"/>
  <c r="G332" i="1"/>
  <c r="D337" i="1"/>
  <c r="D336" i="1"/>
  <c r="D335" i="1"/>
  <c r="D334" i="1"/>
  <c r="D333" i="1"/>
  <c r="D332" i="1"/>
  <c r="N310" i="1"/>
  <c r="N309" i="1"/>
  <c r="N308" i="1"/>
  <c r="N307" i="1"/>
  <c r="N306" i="1"/>
  <c r="N305" i="1"/>
  <c r="N304" i="1"/>
  <c r="N303" i="1"/>
  <c r="H310" i="1"/>
  <c r="H309" i="1"/>
  <c r="H308" i="1"/>
  <c r="H307" i="1"/>
  <c r="H306" i="1"/>
  <c r="H305" i="1"/>
  <c r="H304" i="1"/>
  <c r="H303" i="1"/>
  <c r="N298" i="1"/>
  <c r="N297" i="1"/>
  <c r="N296" i="1"/>
  <c r="N295" i="1"/>
  <c r="N294" i="1"/>
  <c r="N293" i="1"/>
  <c r="N292" i="1"/>
  <c r="N291" i="1"/>
  <c r="H298" i="1"/>
  <c r="B298" i="1"/>
  <c r="M277" i="1"/>
  <c r="Q102" i="1"/>
  <c r="Q103" i="1" s="1"/>
  <c r="R102" i="1"/>
  <c r="N102" i="1"/>
  <c r="N103" i="1" s="1"/>
  <c r="O102" i="1"/>
  <c r="K102" i="1"/>
  <c r="K103" i="1" s="1"/>
  <c r="L102" i="1"/>
  <c r="H102" i="1"/>
  <c r="H103" i="1" s="1"/>
  <c r="I102" i="1"/>
  <c r="E102" i="1"/>
  <c r="E103" i="1" s="1"/>
  <c r="F102" i="1"/>
  <c r="G62" i="1"/>
  <c r="M62" i="1"/>
  <c r="S62" i="1"/>
  <c r="G68" i="1"/>
  <c r="M68" i="1"/>
  <c r="F62" i="1"/>
  <c r="L62" i="1"/>
  <c r="R62" i="1"/>
  <c r="F68" i="1"/>
  <c r="L68" i="1"/>
  <c r="E62" i="1"/>
  <c r="K62" i="1"/>
  <c r="Q62" i="1"/>
  <c r="E68" i="1"/>
  <c r="K68" i="1"/>
  <c r="D62" i="1"/>
  <c r="J62" i="1"/>
  <c r="P62" i="1"/>
  <c r="D68" i="1"/>
  <c r="J68" i="1"/>
  <c r="C62" i="1"/>
  <c r="I62" i="1"/>
  <c r="O62" i="1"/>
  <c r="C68" i="1"/>
  <c r="I68" i="1"/>
  <c r="M264" i="1"/>
  <c r="L264" i="1"/>
  <c r="K264" i="1"/>
  <c r="J264" i="1"/>
  <c r="L255" i="1"/>
  <c r="J255" i="1"/>
  <c r="H255" i="1"/>
  <c r="F255" i="1"/>
  <c r="D255" i="1"/>
  <c r="B255" i="1"/>
  <c r="M207" i="1"/>
  <c r="K207" i="1"/>
  <c r="I207" i="1"/>
  <c r="G207" i="1"/>
  <c r="E207" i="1"/>
  <c r="C207" i="1"/>
  <c r="M183" i="1"/>
  <c r="K183" i="1"/>
  <c r="I183" i="1"/>
  <c r="G183" i="1"/>
  <c r="E183" i="1"/>
  <c r="M177" i="1"/>
  <c r="K177" i="1"/>
  <c r="I177" i="1"/>
  <c r="G177" i="1"/>
  <c r="E177" i="1"/>
  <c r="M175" i="1"/>
  <c r="K175" i="1"/>
  <c r="I175" i="1"/>
  <c r="G175" i="1"/>
  <c r="E175" i="1"/>
  <c r="L172" i="1"/>
  <c r="J172" i="1"/>
  <c r="H172" i="1"/>
  <c r="F172" i="1"/>
  <c r="D172" i="1"/>
  <c r="E172" i="1" s="1"/>
  <c r="M171" i="1"/>
  <c r="K171" i="1"/>
  <c r="I171" i="1"/>
  <c r="E170" i="1"/>
  <c r="L160" i="1"/>
  <c r="J160" i="1"/>
  <c r="H160" i="1"/>
  <c r="F160" i="1"/>
  <c r="D160" i="1"/>
  <c r="B160" i="1"/>
  <c r="L150" i="1"/>
  <c r="M149" i="1" s="1"/>
  <c r="S61" i="1"/>
  <c r="G67" i="1"/>
  <c r="M67" i="1"/>
  <c r="M147" i="1"/>
  <c r="M146" i="1"/>
  <c r="M145" i="1"/>
  <c r="M144" i="1"/>
  <c r="M143" i="1"/>
  <c r="M142" i="1"/>
  <c r="M141" i="1"/>
  <c r="M140" i="1"/>
  <c r="M139" i="1"/>
  <c r="J150" i="1"/>
  <c r="K149" i="1" s="1"/>
  <c r="R61" i="1"/>
  <c r="F67" i="1"/>
  <c r="L67" i="1"/>
  <c r="K147" i="1"/>
  <c r="K146" i="1"/>
  <c r="K145" i="1"/>
  <c r="K144" i="1"/>
  <c r="K143" i="1"/>
  <c r="K142" i="1"/>
  <c r="K141" i="1"/>
  <c r="K140" i="1"/>
  <c r="K139" i="1"/>
  <c r="H150" i="1"/>
  <c r="I149" i="1" s="1"/>
  <c r="Q61" i="1"/>
  <c r="E67" i="1"/>
  <c r="K67" i="1"/>
  <c r="I147" i="1"/>
  <c r="I146" i="1"/>
  <c r="I145" i="1"/>
  <c r="I144" i="1"/>
  <c r="I143" i="1"/>
  <c r="I142" i="1"/>
  <c r="I141" i="1"/>
  <c r="I140" i="1"/>
  <c r="I139" i="1"/>
  <c r="B150" i="1"/>
  <c r="C149" i="1" s="1"/>
  <c r="N61" i="1"/>
  <c r="B67" i="1"/>
  <c r="H67" i="1"/>
  <c r="D150" i="1"/>
  <c r="E148" i="1" s="1"/>
  <c r="O61" i="1"/>
  <c r="C67" i="1"/>
  <c r="I67" i="1"/>
  <c r="P61" i="1"/>
  <c r="D67" i="1"/>
  <c r="J67" i="1"/>
  <c r="G147" i="1"/>
  <c r="G146" i="1"/>
  <c r="G145" i="1"/>
  <c r="G144" i="1"/>
  <c r="G143" i="1"/>
  <c r="G142" i="1"/>
  <c r="G141" i="1"/>
  <c r="G140" i="1"/>
  <c r="G139" i="1"/>
  <c r="E149" i="1"/>
  <c r="E147" i="1"/>
  <c r="E146" i="1"/>
  <c r="E145" i="1"/>
  <c r="E144" i="1"/>
  <c r="E143" i="1"/>
  <c r="E142" i="1"/>
  <c r="E141" i="1"/>
  <c r="E140" i="1"/>
  <c r="E139" i="1"/>
  <c r="C147" i="1"/>
  <c r="C146" i="1"/>
  <c r="C145" i="1"/>
  <c r="C144" i="1"/>
  <c r="C143" i="1"/>
  <c r="C142" i="1"/>
  <c r="C141" i="1"/>
  <c r="C140" i="1"/>
  <c r="C139" i="1"/>
  <c r="S111" i="1"/>
  <c r="S125" i="1" s="1"/>
  <c r="R125" i="1"/>
  <c r="Q125" i="1"/>
  <c r="P111" i="1"/>
  <c r="P125" i="1" s="1"/>
  <c r="O125" i="1"/>
  <c r="N125" i="1"/>
  <c r="M111" i="1"/>
  <c r="M125" i="1" s="1"/>
  <c r="L125" i="1"/>
  <c r="K125" i="1"/>
  <c r="J111" i="1"/>
  <c r="J125" i="1" s="1"/>
  <c r="I125" i="1"/>
  <c r="H125" i="1"/>
  <c r="G111" i="1"/>
  <c r="G125" i="1" s="1"/>
  <c r="F125" i="1"/>
  <c r="E125" i="1"/>
  <c r="D111" i="1"/>
  <c r="D125" i="1" s="1"/>
  <c r="C125" i="1"/>
  <c r="B125" i="1"/>
  <c r="S110" i="1"/>
  <c r="S124" i="1" s="1"/>
  <c r="R124" i="1"/>
  <c r="Q124" i="1"/>
  <c r="P110" i="1"/>
  <c r="P124" i="1" s="1"/>
  <c r="O124" i="1"/>
  <c r="N124" i="1"/>
  <c r="M110" i="1"/>
  <c r="M124" i="1" s="1"/>
  <c r="L124" i="1"/>
  <c r="K124" i="1"/>
  <c r="J110" i="1"/>
  <c r="J124" i="1" s="1"/>
  <c r="I124" i="1"/>
  <c r="H124" i="1"/>
  <c r="G110" i="1"/>
  <c r="G124" i="1" s="1"/>
  <c r="F124" i="1"/>
  <c r="E124" i="1"/>
  <c r="D110" i="1"/>
  <c r="D124" i="1" s="1"/>
  <c r="C124" i="1"/>
  <c r="B124" i="1"/>
  <c r="S109" i="1"/>
  <c r="S123" i="1" s="1"/>
  <c r="R123" i="1"/>
  <c r="Q123" i="1"/>
  <c r="P109" i="1"/>
  <c r="P123" i="1" s="1"/>
  <c r="O123" i="1"/>
  <c r="N123" i="1"/>
  <c r="M109" i="1"/>
  <c r="L123" i="1"/>
  <c r="K123" i="1"/>
  <c r="J109" i="1"/>
  <c r="J123" i="1" s="1"/>
  <c r="I123" i="1"/>
  <c r="H123" i="1"/>
  <c r="G109" i="1"/>
  <c r="G123" i="1" s="1"/>
  <c r="F123" i="1"/>
  <c r="E123" i="1"/>
  <c r="D109" i="1"/>
  <c r="D123" i="1" s="1"/>
  <c r="C123" i="1"/>
  <c r="B123" i="1"/>
  <c r="S118" i="1"/>
  <c r="S132" i="1" s="1"/>
  <c r="R132" i="1"/>
  <c r="Q132" i="1"/>
  <c r="P118" i="1"/>
  <c r="P132" i="1" s="1"/>
  <c r="O132" i="1"/>
  <c r="N132" i="1"/>
  <c r="M118" i="1"/>
  <c r="M132" i="1" s="1"/>
  <c r="L132" i="1"/>
  <c r="K132" i="1"/>
  <c r="J118" i="1"/>
  <c r="J132" i="1" s="1"/>
  <c r="I132" i="1"/>
  <c r="H132" i="1"/>
  <c r="G118" i="1"/>
  <c r="G132" i="1" s="1"/>
  <c r="F132" i="1"/>
  <c r="E132" i="1"/>
  <c r="D118" i="1"/>
  <c r="D132" i="1" s="1"/>
  <c r="C132" i="1"/>
  <c r="B132" i="1"/>
  <c r="S117" i="1"/>
  <c r="S131" i="1" s="1"/>
  <c r="R131" i="1"/>
  <c r="Q131" i="1"/>
  <c r="P117" i="1"/>
  <c r="P131" i="1" s="1"/>
  <c r="O131" i="1"/>
  <c r="N131" i="1"/>
  <c r="M117" i="1"/>
  <c r="M131" i="1" s="1"/>
  <c r="L131" i="1"/>
  <c r="K131" i="1"/>
  <c r="J117" i="1"/>
  <c r="J131" i="1" s="1"/>
  <c r="I131" i="1"/>
  <c r="H131" i="1"/>
  <c r="G117" i="1"/>
  <c r="G131" i="1" s="1"/>
  <c r="F131" i="1"/>
  <c r="E131" i="1"/>
  <c r="D117" i="1"/>
  <c r="D131" i="1" s="1"/>
  <c r="C131" i="1"/>
  <c r="B131" i="1"/>
  <c r="S114" i="1"/>
  <c r="S128" i="1" s="1"/>
  <c r="R128" i="1"/>
  <c r="Q128" i="1"/>
  <c r="P114" i="1"/>
  <c r="P128" i="1" s="1"/>
  <c r="O128" i="1"/>
  <c r="N128" i="1"/>
  <c r="M114" i="1"/>
  <c r="M128" i="1" s="1"/>
  <c r="L128" i="1"/>
  <c r="K128" i="1"/>
  <c r="J114" i="1"/>
  <c r="J128" i="1" s="1"/>
  <c r="I128" i="1"/>
  <c r="H128" i="1"/>
  <c r="G114" i="1"/>
  <c r="G128" i="1" s="1"/>
  <c r="F128" i="1"/>
  <c r="E128" i="1"/>
  <c r="D114" i="1"/>
  <c r="D128" i="1" s="1"/>
  <c r="C128" i="1"/>
  <c r="B128" i="1"/>
  <c r="S113" i="1"/>
  <c r="S127" i="1" s="1"/>
  <c r="R127" i="1"/>
  <c r="Q127" i="1"/>
  <c r="P113" i="1"/>
  <c r="P127" i="1" s="1"/>
  <c r="O127" i="1"/>
  <c r="N127" i="1"/>
  <c r="M113" i="1"/>
  <c r="M127" i="1" s="1"/>
  <c r="L127" i="1"/>
  <c r="K127" i="1"/>
  <c r="J113" i="1"/>
  <c r="J127" i="1" s="1"/>
  <c r="I127" i="1"/>
  <c r="H127" i="1"/>
  <c r="G113" i="1"/>
  <c r="G127" i="1" s="1"/>
  <c r="F127" i="1"/>
  <c r="E127" i="1"/>
  <c r="D113" i="1"/>
  <c r="D127" i="1" s="1"/>
  <c r="C127" i="1"/>
  <c r="B127" i="1"/>
  <c r="S100" i="1"/>
  <c r="R112" i="1"/>
  <c r="R126" i="1" s="1"/>
  <c r="Q112" i="1"/>
  <c r="Q126" i="1" s="1"/>
  <c r="P100" i="1"/>
  <c r="O112" i="1"/>
  <c r="O126" i="1" s="1"/>
  <c r="N112" i="1"/>
  <c r="N126" i="1" s="1"/>
  <c r="M100" i="1"/>
  <c r="L112" i="1"/>
  <c r="L126" i="1" s="1"/>
  <c r="K112" i="1"/>
  <c r="K126" i="1" s="1"/>
  <c r="J100" i="1"/>
  <c r="I112" i="1"/>
  <c r="I126" i="1" s="1"/>
  <c r="H112" i="1"/>
  <c r="H126" i="1" s="1"/>
  <c r="G100" i="1"/>
  <c r="F112" i="1"/>
  <c r="F126" i="1" s="1"/>
  <c r="E112" i="1"/>
  <c r="E126" i="1" s="1"/>
  <c r="C112" i="1"/>
  <c r="C126" i="1" s="1"/>
  <c r="B112" i="1"/>
  <c r="B126" i="1" s="1"/>
  <c r="J101" i="1"/>
  <c r="B103" i="1"/>
  <c r="D61" i="1"/>
  <c r="J61" i="1"/>
  <c r="P55" i="1"/>
  <c r="P54" i="1"/>
  <c r="P42" i="1"/>
  <c r="P41" i="1"/>
  <c r="G208" i="1" s="1"/>
  <c r="S101" i="1"/>
  <c r="P101" i="1"/>
  <c r="M83" i="1"/>
  <c r="L83" i="1"/>
  <c r="S83" i="1"/>
  <c r="R83" i="1"/>
  <c r="G83" i="1"/>
  <c r="F83" i="1"/>
  <c r="L61" i="1"/>
  <c r="K61" i="1"/>
  <c r="F61" i="1"/>
  <c r="E61" i="1"/>
  <c r="S55" i="1"/>
  <c r="R55" i="1"/>
  <c r="Q55" i="1"/>
  <c r="S54" i="1"/>
  <c r="R54" i="1"/>
  <c r="Q54" i="1"/>
  <c r="O54" i="1"/>
  <c r="S42" i="1"/>
  <c r="S41" i="1"/>
  <c r="M208" i="1" s="1"/>
  <c r="R42" i="1"/>
  <c r="R41" i="1"/>
  <c r="K208" i="1" s="1"/>
  <c r="Q42" i="1"/>
  <c r="Q41" i="1"/>
  <c r="I208" i="1" s="1"/>
  <c r="B310" i="1"/>
  <c r="B309" i="1"/>
  <c r="B308" i="1"/>
  <c r="B307" i="1"/>
  <c r="B306" i="1"/>
  <c r="B305" i="1"/>
  <c r="B304" i="1"/>
  <c r="B303" i="1"/>
  <c r="H297" i="1"/>
  <c r="H296" i="1"/>
  <c r="H295" i="1"/>
  <c r="H294" i="1"/>
  <c r="H293" i="1"/>
  <c r="H292" i="1"/>
  <c r="H291" i="1"/>
  <c r="M61" i="1"/>
  <c r="I61" i="1"/>
  <c r="H61" i="1"/>
  <c r="G61" i="1"/>
  <c r="C61" i="1"/>
  <c r="B61" i="1"/>
  <c r="N41" i="1"/>
  <c r="C208" i="1" s="1"/>
  <c r="N42" i="1"/>
  <c r="O42" i="1"/>
  <c r="O41" i="1"/>
  <c r="E208" i="1" s="1"/>
  <c r="M101" i="1"/>
  <c r="G101" i="1"/>
  <c r="I264" i="1"/>
  <c r="H264" i="1"/>
  <c r="E264" i="1"/>
  <c r="D264" i="1"/>
  <c r="C264" i="1"/>
  <c r="B264" i="1"/>
  <c r="N83" i="1"/>
  <c r="K83" i="1"/>
  <c r="I83" i="1"/>
  <c r="H83" i="1"/>
  <c r="E83" i="1"/>
  <c r="C83" i="1"/>
  <c r="B83" i="1"/>
  <c r="Q83" i="1"/>
  <c r="O83" i="1"/>
  <c r="B296" i="1"/>
  <c r="B297" i="1"/>
  <c r="B295" i="1"/>
  <c r="B294" i="1"/>
  <c r="B293" i="1"/>
  <c r="B292" i="1"/>
  <c r="B291" i="1"/>
  <c r="O55" i="1"/>
  <c r="N55" i="1"/>
  <c r="N54" i="1"/>
  <c r="J140" i="5" l="1"/>
  <c r="P140" i="5"/>
  <c r="J144" i="5"/>
  <c r="P145" i="5"/>
  <c r="P147" i="5"/>
  <c r="J146" i="5"/>
  <c r="J139" i="5"/>
  <c r="P139" i="5"/>
  <c r="H142" i="5"/>
  <c r="H143" i="5"/>
  <c r="N142" i="5"/>
  <c r="N143" i="5"/>
  <c r="F119" i="5"/>
  <c r="F148" i="5"/>
  <c r="L119" i="5"/>
  <c r="L148" i="5"/>
  <c r="G141" i="5"/>
  <c r="I142" i="5"/>
  <c r="I143" i="5"/>
  <c r="M141" i="5"/>
  <c r="O142" i="5"/>
  <c r="O143" i="5"/>
  <c r="S141" i="5"/>
  <c r="M144" i="5"/>
  <c r="G145" i="5"/>
  <c r="S145" i="5"/>
  <c r="M146" i="5"/>
  <c r="G147" i="5"/>
  <c r="S147" i="5"/>
  <c r="E119" i="5"/>
  <c r="E148" i="5"/>
  <c r="Q119" i="5"/>
  <c r="Q148" i="5"/>
  <c r="C142" i="5"/>
  <c r="C143" i="5"/>
  <c r="E142" i="5"/>
  <c r="E143" i="5"/>
  <c r="G140" i="5"/>
  <c r="K142" i="5"/>
  <c r="K143" i="5"/>
  <c r="M140" i="5"/>
  <c r="Q142" i="5"/>
  <c r="Q143" i="5"/>
  <c r="S140" i="5"/>
  <c r="J145" i="5"/>
  <c r="P146" i="5"/>
  <c r="J147" i="5"/>
  <c r="I119" i="5"/>
  <c r="I148" i="5"/>
  <c r="O119" i="5"/>
  <c r="O148" i="5"/>
  <c r="C119" i="5"/>
  <c r="C148" i="5"/>
  <c r="F142" i="5"/>
  <c r="F143" i="5"/>
  <c r="G139" i="5"/>
  <c r="J141" i="5"/>
  <c r="L142" i="5"/>
  <c r="L143" i="5"/>
  <c r="M139" i="5"/>
  <c r="P141" i="5"/>
  <c r="R142" i="5"/>
  <c r="R143" i="5"/>
  <c r="S139" i="5"/>
  <c r="G144" i="5"/>
  <c r="S144" i="5"/>
  <c r="M145" i="5"/>
  <c r="G146" i="5"/>
  <c r="S146" i="5"/>
  <c r="M147" i="5"/>
  <c r="G148" i="5"/>
  <c r="B142" i="5"/>
  <c r="B143" i="5"/>
  <c r="J118" i="5"/>
  <c r="J119" i="5" s="1"/>
  <c r="P118" i="5"/>
  <c r="P119" i="5" s="1"/>
  <c r="S118" i="5"/>
  <c r="S119" i="5" s="1"/>
  <c r="B119" i="5"/>
  <c r="D118" i="5"/>
  <c r="D119" i="5" s="1"/>
  <c r="M128" i="5"/>
  <c r="M142" i="5" s="1"/>
  <c r="G118" i="5"/>
  <c r="G119" i="5" s="1"/>
  <c r="G128" i="5"/>
  <c r="G142" i="5" s="1"/>
  <c r="J128" i="5"/>
  <c r="J142" i="5" s="1"/>
  <c r="H119" i="5"/>
  <c r="S128" i="5"/>
  <c r="S142" i="5" s="1"/>
  <c r="M118" i="5"/>
  <c r="M119" i="5" s="1"/>
  <c r="N119" i="5"/>
  <c r="D128" i="5"/>
  <c r="P128" i="5"/>
  <c r="P142" i="5" s="1"/>
  <c r="K119" i="5"/>
  <c r="G294" i="1"/>
  <c r="F294" i="1"/>
  <c r="G309" i="1"/>
  <c r="F309" i="1"/>
  <c r="G295" i="1"/>
  <c r="F295" i="1"/>
  <c r="C180" i="1"/>
  <c r="C184" i="1"/>
  <c r="C181" i="1"/>
  <c r="C182" i="1"/>
  <c r="M297" i="1"/>
  <c r="L297" i="1"/>
  <c r="G292" i="1"/>
  <c r="F292" i="1"/>
  <c r="G297" i="1"/>
  <c r="F297" i="1"/>
  <c r="E184" i="1"/>
  <c r="E182" i="1"/>
  <c r="E181" i="1"/>
  <c r="E180" i="1"/>
  <c r="M294" i="1"/>
  <c r="L294" i="1"/>
  <c r="G303" i="1"/>
  <c r="F303" i="1"/>
  <c r="G307" i="1"/>
  <c r="F307" i="1"/>
  <c r="E173" i="1"/>
  <c r="M173" i="1"/>
  <c r="M169" i="1"/>
  <c r="G298" i="1"/>
  <c r="F298" i="1"/>
  <c r="S293" i="1"/>
  <c r="R293" i="1"/>
  <c r="S297" i="1"/>
  <c r="R297" i="1"/>
  <c r="M305" i="1"/>
  <c r="L305" i="1"/>
  <c r="M309" i="1"/>
  <c r="L309" i="1"/>
  <c r="S305" i="1"/>
  <c r="R305" i="1"/>
  <c r="S309" i="1"/>
  <c r="R309" i="1"/>
  <c r="G305" i="1"/>
  <c r="F305" i="1"/>
  <c r="M293" i="1"/>
  <c r="L293" i="1"/>
  <c r="G306" i="1"/>
  <c r="F306" i="1"/>
  <c r="G310" i="1"/>
  <c r="F310" i="1"/>
  <c r="G293" i="1"/>
  <c r="F293" i="1"/>
  <c r="G296" i="1"/>
  <c r="F296" i="1"/>
  <c r="M184" i="1"/>
  <c r="M182" i="1"/>
  <c r="M181" i="1"/>
  <c r="M180" i="1"/>
  <c r="M291" i="1"/>
  <c r="L291" i="1"/>
  <c r="M295" i="1"/>
  <c r="L295" i="1"/>
  <c r="G304" i="1"/>
  <c r="F304" i="1"/>
  <c r="G308" i="1"/>
  <c r="F308" i="1"/>
  <c r="I182" i="1"/>
  <c r="I180" i="1"/>
  <c r="I184" i="1"/>
  <c r="I181" i="1"/>
  <c r="G172" i="1"/>
  <c r="G173" i="1"/>
  <c r="M298" i="1"/>
  <c r="L298" i="1"/>
  <c r="S294" i="1"/>
  <c r="R294" i="1"/>
  <c r="S298" i="1"/>
  <c r="R298" i="1"/>
  <c r="M306" i="1"/>
  <c r="L306" i="1"/>
  <c r="M310" i="1"/>
  <c r="L310" i="1"/>
  <c r="S306" i="1"/>
  <c r="R306" i="1"/>
  <c r="S310" i="1"/>
  <c r="R310" i="1"/>
  <c r="M292" i="1"/>
  <c r="L292" i="1"/>
  <c r="K181" i="1"/>
  <c r="K180" i="1"/>
  <c r="K182" i="1"/>
  <c r="K184" i="1"/>
  <c r="G184" i="1"/>
  <c r="G181" i="1"/>
  <c r="G180" i="1"/>
  <c r="G182" i="1"/>
  <c r="I172" i="1"/>
  <c r="I169" i="1"/>
  <c r="I173" i="1"/>
  <c r="S291" i="1"/>
  <c r="R291" i="1"/>
  <c r="S295" i="1"/>
  <c r="R295" i="1"/>
  <c r="M303" i="1"/>
  <c r="L303" i="1"/>
  <c r="M307" i="1"/>
  <c r="L307" i="1"/>
  <c r="S303" i="1"/>
  <c r="R303" i="1"/>
  <c r="S307" i="1"/>
  <c r="R307" i="1"/>
  <c r="M296" i="1"/>
  <c r="L296" i="1"/>
  <c r="G291" i="1"/>
  <c r="F291" i="1"/>
  <c r="K172" i="1"/>
  <c r="K169" i="1"/>
  <c r="K173" i="1"/>
  <c r="S292" i="1"/>
  <c r="R292" i="1"/>
  <c r="S296" i="1"/>
  <c r="R296" i="1"/>
  <c r="M304" i="1"/>
  <c r="L304" i="1"/>
  <c r="M308" i="1"/>
  <c r="L308" i="1"/>
  <c r="S304" i="1"/>
  <c r="R304" i="1"/>
  <c r="S308" i="1"/>
  <c r="R308" i="1"/>
  <c r="S67" i="1"/>
  <c r="S68" i="1"/>
  <c r="M172" i="1" s="1"/>
  <c r="G102" i="1"/>
  <c r="C271" i="1" s="1"/>
  <c r="M102" i="1"/>
  <c r="E271" i="1" s="1"/>
  <c r="S102" i="1"/>
  <c r="G271" i="1" s="1"/>
  <c r="N67" i="1"/>
  <c r="M112" i="1"/>
  <c r="M126" i="1" s="1"/>
  <c r="I150" i="1"/>
  <c r="C160" i="1"/>
  <c r="K160" i="1"/>
  <c r="C169" i="1"/>
  <c r="K170" i="1"/>
  <c r="F103" i="1"/>
  <c r="P112" i="1"/>
  <c r="P126" i="1" s="1"/>
  <c r="S112" i="1"/>
  <c r="S126" i="1" s="1"/>
  <c r="E150" i="1"/>
  <c r="C150" i="1"/>
  <c r="M150" i="1"/>
  <c r="O68" i="1"/>
  <c r="G112" i="1"/>
  <c r="G126" i="1" s="1"/>
  <c r="M123" i="1"/>
  <c r="D112" i="1"/>
  <c r="D126" i="1" s="1"/>
  <c r="E169" i="1"/>
  <c r="P68" i="1"/>
  <c r="O67" i="1"/>
  <c r="G150" i="1"/>
  <c r="M160" i="1"/>
  <c r="Q68" i="1"/>
  <c r="R67" i="1"/>
  <c r="G160" i="1"/>
  <c r="G170" i="1"/>
  <c r="R68" i="1"/>
  <c r="M170" i="1"/>
  <c r="J102" i="1"/>
  <c r="J103" i="1" s="1"/>
  <c r="P102" i="1"/>
  <c r="F271" i="1" s="1"/>
  <c r="D102" i="1"/>
  <c r="D103" i="1" s="1"/>
  <c r="R103" i="1"/>
  <c r="E160" i="1"/>
  <c r="J112" i="1"/>
  <c r="J126" i="1" s="1"/>
  <c r="Q67" i="1"/>
  <c r="P67" i="1"/>
  <c r="I160" i="1"/>
  <c r="I170" i="1"/>
  <c r="G168" i="1"/>
  <c r="S103" i="1"/>
  <c r="M103" i="1"/>
  <c r="O103" i="1"/>
  <c r="C148" i="1"/>
  <c r="C158" i="1"/>
  <c r="E158" i="1"/>
  <c r="G159" i="1"/>
  <c r="I158" i="1"/>
  <c r="K158" i="1"/>
  <c r="M158" i="1"/>
  <c r="G169" i="1"/>
  <c r="L103" i="1"/>
  <c r="I148" i="1"/>
  <c r="K148" i="1"/>
  <c r="M148" i="1"/>
  <c r="C159" i="1"/>
  <c r="E159" i="1"/>
  <c r="G158" i="1"/>
  <c r="I159" i="1"/>
  <c r="K159" i="1"/>
  <c r="M159" i="1"/>
  <c r="I103" i="1"/>
  <c r="K150" i="1"/>
  <c r="N68" i="1"/>
  <c r="S143" i="5" l="1"/>
  <c r="P148" i="5"/>
  <c r="S148" i="5"/>
  <c r="D148" i="5"/>
  <c r="J143" i="5"/>
  <c r="M148" i="5"/>
  <c r="G143" i="5"/>
  <c r="J148" i="5"/>
  <c r="M143" i="5"/>
  <c r="P143" i="5"/>
  <c r="D142" i="5"/>
  <c r="D143" i="5"/>
  <c r="C212" i="1"/>
  <c r="C211" i="1"/>
  <c r="C213" i="1"/>
  <c r="G212" i="1"/>
  <c r="G213" i="1"/>
  <c r="G211" i="1"/>
  <c r="E211" i="1"/>
  <c r="E213" i="1"/>
  <c r="E212" i="1"/>
  <c r="M211" i="1"/>
  <c r="M213" i="1"/>
  <c r="M212" i="1"/>
  <c r="C176" i="1"/>
  <c r="C178" i="1"/>
  <c r="C174" i="1"/>
  <c r="I213" i="1"/>
  <c r="I212" i="1"/>
  <c r="I211" i="1"/>
  <c r="K168" i="1"/>
  <c r="K176" i="1"/>
  <c r="K178" i="1"/>
  <c r="K174" i="1"/>
  <c r="I168" i="1"/>
  <c r="I178" i="1"/>
  <c r="I174" i="1"/>
  <c r="I176" i="1"/>
  <c r="G178" i="1"/>
  <c r="G174" i="1"/>
  <c r="G171" i="1"/>
  <c r="G176" i="1"/>
  <c r="E168" i="1"/>
  <c r="E176" i="1"/>
  <c r="E178" i="1"/>
  <c r="E174" i="1"/>
  <c r="G270" i="1"/>
  <c r="M176" i="1"/>
  <c r="M178" i="1"/>
  <c r="M174" i="1"/>
  <c r="K212" i="1"/>
  <c r="K211" i="1"/>
  <c r="K213" i="1"/>
  <c r="B271" i="1"/>
  <c r="M168" i="1"/>
  <c r="E171" i="1"/>
  <c r="D270" i="1"/>
  <c r="G103" i="1"/>
  <c r="F270" i="1"/>
  <c r="E270" i="1"/>
  <c r="D271" i="1"/>
  <c r="P103" i="1"/>
  <c r="C270" i="1"/>
  <c r="C171" i="1"/>
  <c r="B270" i="1"/>
  <c r="C168" i="1"/>
</calcChain>
</file>

<file path=xl/comments1.xml><?xml version="1.0" encoding="utf-8"?>
<comments xmlns="http://schemas.openxmlformats.org/spreadsheetml/2006/main">
  <authors>
    <author>jgc</author>
  </authors>
  <commentList>
    <comment ref="A2" authorId="0" shapeId="0">
      <text>
        <r>
          <rPr>
            <sz val="8"/>
            <color rgb="FF000000"/>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Usuario de Windows</author>
  </authors>
  <commentList>
    <comment ref="A2" authorId="0" shapeId="0">
      <text>
        <r>
          <rPr>
            <sz val="8"/>
            <color indexed="81"/>
            <rFont val="Tahoma"/>
            <family val="2"/>
          </rPr>
          <t xml:space="preserve">FAVOR DE COLOCAR LOS DATOS DENTRO DE CADA CELDA O CASILLA Y NO MODIFICAR EL FORMATO
</t>
        </r>
      </text>
    </comment>
    <comment ref="E30" authorId="1" shapeId="0">
      <text>
        <r>
          <rPr>
            <b/>
            <sz val="9"/>
            <color indexed="81"/>
            <rFont val="Tahoma"/>
            <family val="2"/>
          </rPr>
          <t>Usuario de Windows:</t>
        </r>
        <r>
          <rPr>
            <sz val="9"/>
            <color indexed="81"/>
            <rFont val="Tahoma"/>
            <family val="2"/>
          </rPr>
          <t xml:space="preserve">
Se refiere al número de trimestres, cuatrimestres o semestres que conforman el PE</t>
        </r>
      </text>
    </comment>
  </commentList>
</comments>
</file>

<file path=xl/sharedStrings.xml><?xml version="1.0" encoding="utf-8"?>
<sst xmlns="http://schemas.openxmlformats.org/spreadsheetml/2006/main" count="984" uniqueCount="330">
  <si>
    <t>Nombre de la Institución:</t>
  </si>
  <si>
    <t>PROGRAMAS EDUCATIVOS EVALUABLES</t>
  </si>
  <si>
    <t>TECNICO SUPERIOR UNIVERSITARIO</t>
  </si>
  <si>
    <t>LICENCIATURA</t>
  </si>
  <si>
    <t>ESPECIALIZACIÓN</t>
  </si>
  <si>
    <t>May</t>
  </si>
  <si>
    <t>Dic</t>
  </si>
  <si>
    <t>MAESTRIA</t>
  </si>
  <si>
    <t>DOCTORADO</t>
  </si>
  <si>
    <t>TOTAL</t>
  </si>
  <si>
    <t>PROGRAMAS EDUCATIVOS NO EVALUABLES</t>
  </si>
  <si>
    <t>TSU</t>
  </si>
  <si>
    <t>MAESTRÍA</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</si>
  <si>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</si>
  <si>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</si>
  <si>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</si>
  <si>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</si>
  <si>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</si>
  <si>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</si>
  <si>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</si>
  <si>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</si>
  <si>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</si>
  <si>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</si>
  <si>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</si>
  <si>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</si>
  <si>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</si>
  <si>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</si>
  <si>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</si>
  <si>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 xml:space="preserve">NORMATIVA INSTITUCIONAL </t>
  </si>
  <si>
    <t>Actualizados en los últimos cinco años</t>
  </si>
  <si>
    <t xml:space="preserve">Año de aprobación </t>
  </si>
  <si>
    <t xml:space="preserve">Leyes y Reglamentos </t>
  </si>
  <si>
    <t>SI</t>
  </si>
  <si>
    <t>NO</t>
  </si>
  <si>
    <t xml:space="preserve">Ley Orgánica </t>
  </si>
  <si>
    <t xml:space="preserve">Estatuto General o Reglamento Orgánico </t>
  </si>
  <si>
    <t xml:space="preserve">Reglamento de Personal Académico </t>
  </si>
  <si>
    <t xml:space="preserve">Reglamento del Servicio Social </t>
  </si>
  <si>
    <t>La normativa institucional actual es la adecuada para sustentar el desarrollo de la universidad y hacer frente a los retos que ha identificado.</t>
  </si>
  <si>
    <t>La institución cuenta con un Consejo Consultivo de Vinculación Social</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</si>
  <si>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</si>
  <si>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</si>
  <si>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</si>
  <si>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</si>
  <si>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</si>
  <si>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</si>
  <si>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</si>
  <si>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</si>
  <si>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</si>
  <si>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</si>
  <si>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</si>
  <si>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</si>
  <si>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</si>
  <si>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</si>
  <si>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</si>
  <si>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</si>
  <si>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</si>
  <si>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</si>
  <si>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</si>
  <si>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</si>
  <si>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PROGRAMAS EDUCATIVOS</t>
  </si>
  <si>
    <t>Concepto</t>
  </si>
  <si>
    <t xml:space="preserve">NUM. </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</si>
  <si>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</si>
  <si>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</si>
  <si>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</si>
  <si>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</si>
  <si>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</si>
  <si>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</si>
  <si>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</si>
  <si>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</si>
  <si>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</si>
  <si>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PE de TSU y Lic.  de calidad*</t>
  </si>
  <si>
    <t>Número y % de programas de posgrado reconocidos por el Programa Nacional de Posgrado de Calidad (PNPC SEP-CONACYT)</t>
  </si>
  <si>
    <t>Nota: En este caso las celdas o casillas sombreadas no deben ser llenadas, ya que no se solicita información en esa ubicación</t>
  </si>
  <si>
    <t>Matrícula Evaluable en PE de Calidad</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</si>
  <si>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</si>
  <si>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</si>
  <si>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</si>
  <si>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</si>
  <si>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</si>
  <si>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calidad, los PE de TSU/PA y LIC que se encuentran en el Nivel 1 del padrón de PE evaluados por los CIEES o acreditados por un organismo reconocido por el COPAES.</t>
  </si>
  <si>
    <t>* Considerar PE de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</si>
  <si>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</si>
  <si>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</si>
  <si>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</si>
  <si>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</si>
  <si>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</si>
  <si>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</si>
  <si>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</si>
  <si>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</si>
  <si>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</si>
  <si>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</si>
  <si>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</si>
  <si>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</si>
  <si>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</si>
  <si>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</si>
  <si>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de TSU y Licenciatura que aplican procesos colegiados de evaluación del aprendizaje</t>
  </si>
  <si>
    <t>Número y % de programas educativos de TSU y Licenciatura con tasa de titulación superior al 70 %</t>
  </si>
  <si>
    <t>Número y % de programas educativos de TSU y Licenciatura con tasa de retención del 1º. al 2do. año superior al 70 %</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</si>
  <si>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</si>
  <si>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</si>
  <si>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</si>
  <si>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</si>
  <si>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</si>
  <si>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</si>
  <si>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</si>
  <si>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</si>
  <si>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</si>
  <si>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</si>
  <si>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</si>
  <si>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</si>
  <si>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</si>
  <si>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</si>
  <si>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</si>
  <si>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</si>
  <si>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</si>
  <si>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</si>
  <si>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</si>
  <si>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</si>
  <si>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</si>
  <si>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</si>
  <si>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</si>
  <si>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</si>
  <si>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</si>
  <si>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</si>
  <si>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</si>
  <si>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</si>
  <si>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</si>
  <si>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</si>
  <si>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(eficiencia terminal) por cohorte generacional del ciclo B; en TSU/PA.</t>
  </si>
  <si>
    <t>Número y % de egresados (eficiencia terminal) por cohorte generacional del ciclo A; en TSU/PA.</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</si>
  <si>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</si>
  <si>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</si>
  <si>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</si>
  <si>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</si>
  <si>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</si>
  <si>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</si>
  <si>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</si>
  <si>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opiniones favorables sobre los resultados de los PE de la institución, de una muestra representafiva de la sociedad(**)</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</si>
  <si>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</si>
  <si>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</si>
  <si>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</si>
  <si>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</si>
  <si>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t>GENERACIÓN Y APLICACIÓN DEL CONOCIMIENTO</t>
  </si>
  <si>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</si>
  <si>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</si>
  <si>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</si>
  <si>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</si>
  <si>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</si>
  <si>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INFRAESTRUCTURA: CÓMPUTO</t>
  </si>
  <si>
    <t>Total</t>
  </si>
  <si>
    <t>Obsoletas</t>
  </si>
  <si>
    <t>Dedicadas a los alumnos</t>
  </si>
  <si>
    <t>Dedicadas a los profesores</t>
  </si>
  <si>
    <t>Dedicadas al personal de apoyo</t>
  </si>
  <si>
    <t>Total de computadoras en la institución</t>
  </si>
  <si>
    <t>Relación de computadoras por alumno</t>
  </si>
  <si>
    <t>Relación de computadoras por profesor</t>
  </si>
  <si>
    <t>Número</t>
  </si>
  <si>
    <t>Número y % de computadores por personal de apoyo</t>
  </si>
  <si>
    <t>Si</t>
  </si>
  <si>
    <t>No</t>
  </si>
  <si>
    <t>¿Existe una política institucional para la adquisición de material informático? (**)</t>
  </si>
  <si>
    <t>¿Existen mecanismos para conocer la opinión de profesores y alumnos sobre la calidad de los servicios informáticos? (**)</t>
  </si>
  <si>
    <t>% de construcción de la red interna</t>
  </si>
  <si>
    <t>Área de conocimiento</t>
  </si>
  <si>
    <t>Matrícula</t>
  </si>
  <si>
    <t>Títulos</t>
  </si>
  <si>
    <t>Volúmenes</t>
  </si>
  <si>
    <t>B  / A</t>
  </si>
  <si>
    <t>C  / A</t>
  </si>
  <si>
    <t>Suscripciones a revista</t>
  </si>
  <si>
    <t>(A)</t>
  </si>
  <si>
    <t>(B)</t>
  </si>
  <si>
    <t>( C )</t>
  </si>
  <si>
    <t>Número y % de bibliotecas que cuentan con conexión a internet</t>
  </si>
  <si>
    <t>¿Existe una política institucional de adquisición de material bibliográfico? (**)</t>
  </si>
  <si>
    <t>¿Existen mecanismos para conocer la opinión de profesores y alumnos sobre la calidad de los servicios bibliotecarios? (**)</t>
  </si>
  <si>
    <t>(**) En caso afirmativo, incluir un texto como ANEXO INSTITUCIONAL que describa la forma en que se realiza esta actividad.</t>
  </si>
  <si>
    <t>INFRAESTRUCTURA: CUBÍCULOS</t>
  </si>
  <si>
    <t xml:space="preserve">Número y % de profesores de tiempo completo con cubículo individual o compartido </t>
  </si>
  <si>
    <t>GESTIÓN</t>
  </si>
  <si>
    <t>NUM.</t>
  </si>
  <si>
    <t>Número y % de recomendaciones emitidas por el Comité de Administración y Gestión de los CIEES, que han sido atendidas</t>
  </si>
  <si>
    <t>Número y % de funcionarios que han sido capacitados en planeación estratégica</t>
  </si>
  <si>
    <t>Número y % de funcionarios que han sido capacitados para la gestión de IES</t>
  </si>
  <si>
    <t>Monto y % de recursos autogenerados (ingresos propios) respecto al monto total del presupuesto (subsidio ordinario).</t>
  </si>
  <si>
    <t>Monto y % de recursos obtenidos para realizar transferencia tecnológica e innovación con el sector productivo respecto a los ingresos propios</t>
  </si>
  <si>
    <t>Monto y % de recursos generados por actividades de vinculación respecto a los ingresos propios</t>
  </si>
  <si>
    <t>Num</t>
  </si>
  <si>
    <t>La Institución cuenta con procesos certificados</t>
  </si>
  <si>
    <t>Numero de procesos certificados</t>
  </si>
  <si>
    <t>Procesos certificados</t>
  </si>
  <si>
    <t>Organismo Certificador</t>
  </si>
  <si>
    <t>Numero de la norma</t>
  </si>
  <si>
    <t>Año de Certificación</t>
  </si>
  <si>
    <t>Duración de la Certificación</t>
  </si>
  <si>
    <t>* Se puede insertar filas para listar los procesos certificados.</t>
  </si>
  <si>
    <t xml:space="preserve">¿Existen mecanismos para la evaluación del personal académico? (**)  </t>
  </si>
  <si>
    <t>¿Existen mecanismos para evaluar la eficiencia en la utilización de los recursos financieros? (**)</t>
  </si>
  <si>
    <t>¿Se realizan estudios para conocer las características, necesidades, circunstancias y expectativas de los estudiantes? (**)</t>
  </si>
  <si>
    <t>¿Se realiza investigación educativa para incidir en la superación del personal académico y en el aprendizaje de los estudiantes? (***)</t>
  </si>
  <si>
    <t>¿Se ha impulsado un Nuevo Modelo Educativo? (***)</t>
  </si>
  <si>
    <t>¿Se cuenta con un Programa Institucional de tutoría? (***)</t>
  </si>
  <si>
    <t>¿Se forma a los estudiantes con capacidades para la vida, actitudes favorables para "aprender a aprender" y habilidades para desempeñarse de manera productiva y competitiva en el mercado laboral? (**)</t>
  </si>
  <si>
    <t>(**) En caso afirmativo, incluir un texto como ANEXO INSTITUCIONAL que describa la forma en que se realiza esta actividad; y en su caso, presentar la evidencia que lo confirmen.</t>
  </si>
  <si>
    <t>(***) En caso afirmativo, incluir un texto como Anexo Institucional, con los resultados e impactos en la formación integral de estudiante; y en su caso, mencionar cuáles han sido los obtaculos y que estrategias se implementarán para su mejora</t>
  </si>
  <si>
    <t>Reciente creación</t>
  </si>
  <si>
    <t>Consolidado</t>
  </si>
  <si>
    <t>Competencia Internacional</t>
  </si>
  <si>
    <t>Año</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</si>
  <si>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</si>
  <si>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</si>
  <si>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</si>
  <si>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</si>
  <si>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Área del conocimiento</t>
  </si>
  <si>
    <t>Mayo</t>
  </si>
  <si>
    <t>Diciembre</t>
  </si>
  <si>
    <t>Número y % de programas de posgrado incluidos en el Padrón Nacional de Posgrado (PNP)</t>
  </si>
  <si>
    <t>Número y % de programas reconocios en el Programa de Fomento de la Calidad (PFC)</t>
  </si>
  <si>
    <t>Número y % de PE de TSU y Licenciatura que se actualizaron o incorporaron elementos de enfoques centrados en el estudiante o en el aprendizaje</t>
  </si>
  <si>
    <t>Número y % de PE de TSU y Licenciatura que tienen el currículo flexible</t>
  </si>
  <si>
    <t>No.</t>
  </si>
  <si>
    <t>Número y % de estudiantes titulados  por cohorte generacional del ciclo A; durante el primer año de egreso de TSU/PA.</t>
  </si>
  <si>
    <t>Número y % de estudiantes titulados  por cohorte generacional del ciclo B; durante el primer año de egreso de TSU/PA.</t>
  </si>
  <si>
    <t xml:space="preserve">Número y % de estudiantes titulados por cohorte generacional del ciclo A; durante el primer año de egreso de licenciatura. </t>
  </si>
  <si>
    <t>Número y % de estudiantes titulados por cohorte generacional del ciclo B; durante el primer año de egreso de licenciatura.</t>
  </si>
  <si>
    <t xml:space="preserve">NO </t>
  </si>
  <si>
    <t>El PE es evaluable</t>
  </si>
  <si>
    <t>Nombre del programa educativo:</t>
  </si>
  <si>
    <t>Clave de PE en formato 911:</t>
  </si>
  <si>
    <t>Clave  del formato 911 de la escuela a la que pertenece:</t>
  </si>
  <si>
    <t>Campus:</t>
  </si>
  <si>
    <t>Municipio en el que se imparte el PE:</t>
  </si>
  <si>
    <t>Localidad en donde se imparte el PE</t>
  </si>
  <si>
    <t>DESCRIPCIÓN DEL PROGRAMA EDUCATIVO</t>
  </si>
  <si>
    <t>Nivel Educativo:</t>
  </si>
  <si>
    <t>Trimestre</t>
  </si>
  <si>
    <t>Cuatrimestre</t>
  </si>
  <si>
    <t>Semestre</t>
  </si>
  <si>
    <t>Anual</t>
  </si>
  <si>
    <t>Período lectivo:</t>
  </si>
  <si>
    <t>Cursos básico</t>
  </si>
  <si>
    <t>Cursos optativos</t>
  </si>
  <si>
    <t>Porcentaje del plan en:</t>
  </si>
  <si>
    <t>El PE incorporó elementos centrados en el estudiante o en el aprendizaje</t>
  </si>
  <si>
    <t>El PE tiene un curriculum flexible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</si>
  <si>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</si>
  <si>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</si>
  <si>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</si>
  <si>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</si>
  <si>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</si>
  <si>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</si>
  <si>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</si>
  <si>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Nivel obtenido</t>
  </si>
  <si>
    <t>Estandar 1</t>
  </si>
  <si>
    <t>Estandar 2</t>
  </si>
  <si>
    <t>Otro</t>
  </si>
  <si>
    <t>El PE participó en la convocatoria del Padrón de Programas de Licenciatura de Alto Rendimiento Académico de los EGEL.</t>
  </si>
  <si>
    <t>Nivel PNPC</t>
  </si>
  <si>
    <t>Año de ingreso</t>
  </si>
  <si>
    <t>Duración</t>
  </si>
  <si>
    <t>En Desarrollo</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</si>
  <si>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</si>
  <si>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</si>
  <si>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</si>
  <si>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</si>
  <si>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</si>
  <si>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</si>
  <si>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</si>
  <si>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</si>
  <si>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Clave Unidad Académica:</t>
  </si>
  <si>
    <t>Número y % de opiniones favorables sobre los resultados del PE, de una muestra representafiva de la sociedad(**)</t>
  </si>
  <si>
    <t>Número y % de satisfacción de los empleadores sobre el desempeño de los egresados del PE (**)</t>
  </si>
  <si>
    <t>Jun</t>
  </si>
  <si>
    <r>
      <t>Nivel</t>
    </r>
    <r>
      <rPr>
        <b/>
        <sz val="12"/>
        <rFont val="Montserrat"/>
      </rPr>
      <t xml:space="preserve"> </t>
    </r>
  </si>
  <si>
    <r>
      <t>Año</t>
    </r>
    <r>
      <rPr>
        <b/>
        <sz val="12"/>
        <rFont val="Montserrat"/>
      </rPr>
      <t xml:space="preserve"> </t>
    </r>
  </si>
  <si>
    <r>
      <t>Número</t>
    </r>
    <r>
      <rPr>
        <sz val="12"/>
        <rFont val="Montserrat"/>
      </rPr>
      <t xml:space="preserve"> PE</t>
    </r>
  </si>
  <si>
    <r>
      <t>Matrícula</t>
    </r>
    <r>
      <rPr>
        <sz val="12"/>
        <rFont val="Montserrat"/>
      </rPr>
      <t xml:space="preserve"> </t>
    </r>
  </si>
  <si>
    <r>
      <t>Cohorte generacional del ciclo A:</t>
    </r>
    <r>
      <rPr>
        <sz val="10"/>
        <rFont val="Montserrat"/>
      </rPr>
      <t xml:space="preserve"> Número de estudiantes de nuevo ingreso matrículados en el 1° período  de un ciclo escolar (Agosto - Diciembre).</t>
    </r>
  </si>
  <si>
    <r>
      <t xml:space="preserve">Cohorte generacional del ciclo B: </t>
    </r>
    <r>
      <rPr>
        <sz val="10"/>
        <rFont val="Montserrat"/>
      </rPr>
      <t>Número de estudiantes de nuevo ingreso matriculados en el 2° período de un ciclo escolar (Enero - Julio).</t>
    </r>
  </si>
  <si>
    <t xml:space="preserve">Reglamento de ingreso, egreso y titulación de estudiantes </t>
  </si>
  <si>
    <t>Junio</t>
  </si>
  <si>
    <t>ANEXO 6: FORMATO PARA CAPTURA INFORMACIÓN E INDICADORES BÁSICOS DE LA INSTITUCIÓN. PROFEXCE 2020-2021</t>
  </si>
  <si>
    <t>Número y % de becas otorgadas por el Gobierno Federal (TSU/PA y LIC)</t>
  </si>
  <si>
    <t>Número y % de becas otorgadas por el CONACyT (Esp. Maest. y Doc.)</t>
  </si>
  <si>
    <r>
      <t xml:space="preserve">Número y % de estudiantes titulados  por cohorte generacional del </t>
    </r>
    <r>
      <rPr>
        <b/>
        <sz val="10"/>
        <rFont val="Montserrat"/>
      </rPr>
      <t>ciclo B</t>
    </r>
    <r>
      <rPr>
        <sz val="10"/>
        <rFont val="Montserrat"/>
      </rPr>
      <t>; durante el primer año de egreso de TSU/PA.</t>
    </r>
  </si>
  <si>
    <r>
      <t xml:space="preserve">Número y % de estudiantes titulados  por cohorte generacional del </t>
    </r>
    <r>
      <rPr>
        <b/>
        <sz val="10"/>
        <rFont val="Montserrat"/>
      </rPr>
      <t>ciclo A</t>
    </r>
    <r>
      <rPr>
        <sz val="10"/>
        <rFont val="Montserrat"/>
      </rPr>
      <t>; durante el primer año de egreso de TSU/PA.</t>
    </r>
  </si>
  <si>
    <r>
      <t xml:space="preserve">Número y % de egresados (eficiencia terminal) por cohorte generacional del </t>
    </r>
    <r>
      <rPr>
        <b/>
        <sz val="10"/>
        <color theme="1"/>
        <rFont val="Montserrat"/>
      </rPr>
      <t>ciclo A</t>
    </r>
    <r>
      <rPr>
        <sz val="10"/>
        <color theme="1"/>
        <rFont val="Montserrat"/>
      </rPr>
      <t>; en TSU/PA.</t>
    </r>
  </si>
  <si>
    <r>
      <t xml:space="preserve">Número y % de egresados (eficiencia terminal) por cohorte generacional del </t>
    </r>
    <r>
      <rPr>
        <b/>
        <sz val="10"/>
        <color theme="1"/>
        <rFont val="Montserrat"/>
      </rPr>
      <t>ciclo B</t>
    </r>
    <r>
      <rPr>
        <sz val="10"/>
        <color theme="1"/>
        <rFont val="Montserrat"/>
      </rPr>
      <t>; en TSU/PA.</t>
    </r>
  </si>
  <si>
    <r>
      <t xml:space="preserve">Número y % de egresados (eficiencia terminal) por cohorte generacional del </t>
    </r>
    <r>
      <rPr>
        <b/>
        <sz val="10"/>
        <color theme="1"/>
        <rFont val="Montserrat"/>
      </rPr>
      <t>ciclo A</t>
    </r>
    <r>
      <rPr>
        <sz val="10"/>
        <color theme="1"/>
        <rFont val="Montserrat"/>
      </rPr>
      <t>; en licenciatura.</t>
    </r>
  </si>
  <si>
    <r>
      <t xml:space="preserve">Número y % de egresados (eficiencia terminal) por cohorte generacional del </t>
    </r>
    <r>
      <rPr>
        <b/>
        <sz val="10"/>
        <color theme="1"/>
        <rFont val="Montserrat"/>
      </rPr>
      <t>ciclo B</t>
    </r>
    <r>
      <rPr>
        <sz val="10"/>
        <color theme="1"/>
        <rFont val="Montserrat"/>
      </rPr>
      <t>; en licenciatura.</t>
    </r>
  </si>
  <si>
    <r>
      <t xml:space="preserve">Número y % de estudiantes titulados por cohorte generacional del </t>
    </r>
    <r>
      <rPr>
        <b/>
        <sz val="10"/>
        <rFont val="Montserrat"/>
      </rPr>
      <t>ciclo A</t>
    </r>
    <r>
      <rPr>
        <sz val="10"/>
        <rFont val="Montserrat"/>
      </rPr>
      <t xml:space="preserve">; durante el primer año de egreso de licenciatura. </t>
    </r>
  </si>
  <si>
    <r>
      <t xml:space="preserve">Número y % de estudiantes titulados por cohorte generacional del </t>
    </r>
    <r>
      <rPr>
        <b/>
        <sz val="10"/>
        <rFont val="Montserrat"/>
      </rPr>
      <t>ciclo B</t>
    </r>
    <r>
      <rPr>
        <sz val="10"/>
        <rFont val="Montserrat"/>
      </rPr>
      <t>; durante el primer año de egreso de licenciatura.</t>
    </r>
  </si>
  <si>
    <t>Ingeniería, Manufactura y Construcción</t>
  </si>
  <si>
    <t>Nota: Las celdas o casillas sombreadas no deben ser llenadas. Son Fórmulas para calcular automáticamente. Favor de no mover o modificar el formato. Introducir los datos sólo en las casillas en blanco.</t>
  </si>
  <si>
    <t>ANEXO 6: FORMATO PARA CAPTURAR INFORMACIÓN E INDICADORES BÁSICOS DEL PROGRAMA EDUCATIVO. PROFEXCE 2020-2021</t>
  </si>
  <si>
    <t>NIVEL PNPC</t>
  </si>
  <si>
    <t>Profesional Asociado</t>
  </si>
  <si>
    <t>Técnico Superior Universitario</t>
  </si>
  <si>
    <t>Cuenta con un estudio de factibilidad que justifica su pertinencia</t>
  </si>
  <si>
    <t>El servicio social está incorporado al plan de estudios</t>
  </si>
  <si>
    <t>Aplica procesos colegiados de evaluación del aprendizaje</t>
  </si>
  <si>
    <t>Hombres</t>
  </si>
  <si>
    <t>Mujeres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</si>
  <si>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</si>
  <si>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</si>
  <si>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</si>
  <si>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</si>
  <si>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</si>
  <si>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</si>
  <si>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</si>
  <si>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</si>
  <si>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</si>
  <si>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Nivel CIEES</t>
  </si>
  <si>
    <t>Acreditado</t>
  </si>
  <si>
    <t>PNPC</t>
  </si>
  <si>
    <t>Municipio</t>
  </si>
  <si>
    <t>Localidad</t>
  </si>
  <si>
    <t>PFC</t>
  </si>
  <si>
    <t>PNP</t>
  </si>
  <si>
    <t>Maestrira</t>
  </si>
  <si>
    <t>Nivel 1</t>
  </si>
  <si>
    <t>Nivel 2</t>
  </si>
  <si>
    <t>Nivel 3</t>
  </si>
  <si>
    <t>En Consolidación</t>
  </si>
  <si>
    <t>Registrar todos los programas educativos de la DES, indicar la clasificación de los CIEES, si ha sido acreditado o si no ha sido evaluado. Puede ocurrir más de una categoría. Marque con una X</t>
  </si>
  <si>
    <t>Organismo Acreditador</t>
  </si>
  <si>
    <t>Nombre de las unidades académicas (escuelas, facultades, institutos) que integran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</si>
</sst>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Arial"/>
      <family val="2"/>
    </font>
    <font>
      <sz val="8"/>
      <color indexed="81"/>
      <name val="Tahoma"/>
      <family val="2"/>
    </font>
    <font>
      <u/>
      <sz val="11"/>
      <color theme="10"/>
      <name val="Arial"/>
      <family val="2"/>
    </font>
    <font>
      <u/>
      <sz val="11"/>
      <color theme="11"/>
      <name val="Arial"/>
      <family val="2"/>
    </font>
    <font>
      <sz val="8"/>
      <color rgb="FF000000"/>
      <name val="Tahoma"/>
      <family val="2"/>
    </font>
    <font>
      <sz val="10"/>
      <name val="Montserrat"/>
    </font>
    <font>
      <sz val="11"/>
      <color theme="1"/>
      <name val="Montserrat"/>
    </font>
    <font>
      <b/>
      <sz val="12"/>
      <color indexed="9"/>
      <name val="Montserrat"/>
    </font>
    <font>
      <sz val="9"/>
      <name val="Montserrat"/>
    </font>
    <font>
      <b/>
      <sz val="10"/>
      <name val="Montserrat"/>
    </font>
    <font>
      <b/>
      <sz val="12"/>
      <name val="Montserrat"/>
    </font>
    <font>
      <sz val="12"/>
      <name val="Montserrat"/>
    </font>
    <font>
      <b/>
      <sz val="11"/>
      <name val="Montserrat"/>
    </font>
    <font>
      <sz val="11"/>
      <name val="Montserrat"/>
    </font>
    <font>
      <sz val="10"/>
      <color theme="1"/>
      <name val="Montserrat"/>
    </font>
    <font>
      <b/>
      <sz val="11"/>
      <color theme="1"/>
      <name val="Montserrat"/>
    </font>
    <font>
      <b/>
      <sz val="8"/>
      <name val="Montserrat"/>
    </font>
    <font>
      <sz val="8"/>
      <name val="Montserrat"/>
    </font>
    <font>
      <b/>
      <sz val="10"/>
      <color theme="1"/>
      <name val="Montserrat"/>
    </font>
    <font>
      <b/>
      <sz val="11"/>
      <color theme="0"/>
      <name val="Montserrat"/>
    </font>
    <font>
      <b/>
      <sz val="12"/>
      <color theme="0"/>
      <name val="Montserrat"/>
    </font>
    <font>
      <b/>
      <sz val="11"/>
      <color indexed="9"/>
      <name val="Montserrat"/>
    </font>
    <font>
      <b/>
      <sz val="10"/>
      <color theme="0"/>
      <name val="Montserrat"/>
    </font>
    <font>
      <b/>
      <sz val="16"/>
      <name val="Montserrat"/>
    </font>
    <font>
      <sz val="9"/>
      <color indexed="81"/>
      <name val="Tahoma"/>
      <family val="2"/>
    </font>
    <font>
      <b/>
      <sz val="9"/>
      <color indexed="81"/>
      <name val="Tahoma"/>
      <family val="2"/>
    </font>
    <font>
      <b/>
      <sz val="11"/>
      <name val="Arial Narrow"/>
      <family val="2"/>
    </font>
    <font>
      <sz val="11"/>
      <name val="Arial Narrow"/>
      <family val="2"/>
    </font>
    <font>
      <b/>
      <sz val="9"/>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rgb="FF9D2449"/>
        <bgColor indexed="64"/>
      </patternFill>
    </fill>
    <fill>
      <patternFill patternType="solid">
        <fgColor rgb="FFB38E5D"/>
        <bgColor indexed="64"/>
      </patternFill>
    </fill>
    <fill>
      <patternFill patternType="solid">
        <fgColor rgb="FFD4C19C"/>
        <bgColor indexed="64"/>
      </patternFill>
    </fill>
  </fills>
  <borders count="6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medium">
        <color auto="1"/>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51">
    <xf numFmtId="0" fontId="0" fillId="0" borderId="0" xfId="0"/>
    <xf numFmtId="0" fontId="5" fillId="0" borderId="0" xfId="0" applyFont="1" applyAlignment="1">
      <alignment horizontal="center" vertical="center"/>
    </xf>
    <xf numFmtId="0" fontId="6" fillId="0" borderId="0" xfId="0" applyFont="1"/>
    <xf numFmtId="0" fontId="6" fillId="0" borderId="0" xfId="0" applyFont="1" applyAlignment="1">
      <alignment horizontal="justify" vertical="justify"/>
    </xf>
    <xf numFmtId="0" fontId="8" fillId="0" borderId="0" xfId="0" applyFont="1"/>
    <xf numFmtId="0" fontId="9" fillId="6" borderId="7" xfId="0" applyFont="1" applyFill="1" applyBorder="1" applyAlignment="1">
      <alignment horizontal="justify" vertical="justify"/>
    </xf>
    <xf numFmtId="0" fontId="9" fillId="6" borderId="7" xfId="0" applyFont="1" applyFill="1" applyBorder="1" applyAlignment="1">
      <alignment horizontal="center" vertical="center"/>
    </xf>
    <xf numFmtId="0" fontId="5" fillId="0" borderId="8" xfId="0" applyFont="1" applyFill="1" applyBorder="1" applyAlignment="1">
      <alignment horizontal="justify" vertical="justify"/>
    </xf>
    <xf numFmtId="3" fontId="5" fillId="0" borderId="9" xfId="0" applyNumberFormat="1" applyFont="1" applyBorder="1"/>
    <xf numFmtId="3" fontId="5" fillId="0" borderId="10" xfId="0" applyNumberFormat="1" applyFont="1" applyBorder="1"/>
    <xf numFmtId="0" fontId="5" fillId="0" borderId="11" xfId="0" applyFont="1" applyFill="1" applyBorder="1" applyAlignment="1">
      <alignment horizontal="justify" vertical="justify"/>
    </xf>
    <xf numFmtId="3" fontId="5" fillId="0" borderId="12" xfId="0" applyNumberFormat="1" applyFont="1" applyBorder="1"/>
    <xf numFmtId="3" fontId="5" fillId="0" borderId="13" xfId="0" applyNumberFormat="1" applyFont="1" applyBorder="1"/>
    <xf numFmtId="0" fontId="5" fillId="0" borderId="0" xfId="0" applyFont="1" applyFill="1" applyBorder="1" applyAlignment="1">
      <alignment horizontal="justify" vertical="justify"/>
    </xf>
    <xf numFmtId="3" fontId="5" fillId="0" borderId="0" xfId="0" applyNumberFormat="1" applyFont="1" applyBorder="1"/>
    <xf numFmtId="3" fontId="5" fillId="0" borderId="0" xfId="0" applyNumberFormat="1" applyFont="1" applyBorder="1" applyAlignment="1">
      <alignment horizontal="right"/>
    </xf>
    <xf numFmtId="0" fontId="5" fillId="0" borderId="0" xfId="0" applyFont="1" applyBorder="1"/>
    <xf numFmtId="3" fontId="5" fillId="2" borderId="9" xfId="0" applyNumberFormat="1" applyFont="1" applyFill="1" applyBorder="1"/>
    <xf numFmtId="3" fontId="5" fillId="2" borderId="10" xfId="0" applyNumberFormat="1" applyFont="1" applyFill="1" applyBorder="1"/>
    <xf numFmtId="3" fontId="5" fillId="2" borderId="12" xfId="0" applyNumberFormat="1" applyFont="1" applyFill="1" applyBorder="1"/>
    <xf numFmtId="3" fontId="5" fillId="2" borderId="13" xfId="0" applyNumberFormat="1" applyFont="1" applyFill="1" applyBorder="1"/>
    <xf numFmtId="3" fontId="5" fillId="0" borderId="0" xfId="0" applyNumberFormat="1" applyFont="1" applyFill="1" applyBorder="1"/>
    <xf numFmtId="3" fontId="5" fillId="0" borderId="0" xfId="0" applyNumberFormat="1" applyFont="1" applyFill="1" applyBorder="1" applyAlignment="1">
      <alignment horizontal="right"/>
    </xf>
    <xf numFmtId="0" fontId="9" fillId="0" borderId="0" xfId="0" applyFont="1" applyFill="1" applyBorder="1" applyAlignment="1">
      <alignment vertical="justify"/>
    </xf>
    <xf numFmtId="0" fontId="13" fillId="0" borderId="8" xfId="0" applyFont="1" applyFill="1" applyBorder="1" applyAlignment="1">
      <alignment horizontal="justify" vertical="justify"/>
    </xf>
    <xf numFmtId="0" fontId="13" fillId="0" borderId="17" xfId="0" applyFont="1" applyFill="1" applyBorder="1" applyAlignment="1">
      <alignment horizontal="justify" vertical="justify"/>
    </xf>
    <xf numFmtId="3" fontId="5" fillId="0" borderId="18" xfId="0" applyNumberFormat="1" applyFont="1" applyBorder="1"/>
    <xf numFmtId="0" fontId="5" fillId="0" borderId="18" xfId="0" applyFont="1" applyBorder="1"/>
    <xf numFmtId="3" fontId="5" fillId="0" borderId="19" xfId="0" applyNumberFormat="1" applyFont="1" applyBorder="1"/>
    <xf numFmtId="0" fontId="9" fillId="0" borderId="11" xfId="0" applyFont="1" applyFill="1" applyBorder="1" applyAlignment="1">
      <alignment horizontal="right" vertical="justify"/>
    </xf>
    <xf numFmtId="3" fontId="5" fillId="2" borderId="33" xfId="0" applyNumberFormat="1" applyFont="1" applyFill="1" applyBorder="1"/>
    <xf numFmtId="0" fontId="9" fillId="0" borderId="15" xfId="0" applyFont="1" applyBorder="1" applyAlignment="1"/>
    <xf numFmtId="0" fontId="9" fillId="0" borderId="0" xfId="0" applyFont="1" applyBorder="1" applyAlignment="1"/>
    <xf numFmtId="0" fontId="5" fillId="0" borderId="2" xfId="0" applyFont="1" applyBorder="1" applyAlignment="1"/>
    <xf numFmtId="0" fontId="5" fillId="0" borderId="7" xfId="0" applyFont="1" applyBorder="1"/>
    <xf numFmtId="0" fontId="5" fillId="0" borderId="2" xfId="0" applyFont="1" applyBorder="1" applyAlignment="1">
      <alignment wrapText="1"/>
    </xf>
    <xf numFmtId="3" fontId="5" fillId="0" borderId="9" xfId="0" applyNumberFormat="1" applyFont="1" applyBorder="1" applyAlignment="1">
      <alignment horizontal="right" wrapText="1"/>
    </xf>
    <xf numFmtId="3" fontId="5" fillId="2" borderId="9" xfId="0" applyNumberFormat="1" applyFont="1" applyFill="1" applyBorder="1" applyAlignment="1">
      <alignment horizontal="right" wrapText="1"/>
    </xf>
    <xf numFmtId="3" fontId="5" fillId="0" borderId="9" xfId="0" applyNumberFormat="1" applyFont="1" applyFill="1" applyBorder="1" applyAlignment="1">
      <alignment horizontal="right" wrapText="1"/>
    </xf>
    <xf numFmtId="3" fontId="5" fillId="3" borderId="9" xfId="0" applyNumberFormat="1" applyFont="1" applyFill="1" applyBorder="1" applyAlignment="1">
      <alignment horizontal="right" wrapText="1"/>
    </xf>
    <xf numFmtId="3" fontId="5" fillId="2" borderId="10" xfId="0" applyNumberFormat="1" applyFont="1" applyFill="1" applyBorder="1" applyAlignment="1">
      <alignment horizontal="right" wrapText="1"/>
    </xf>
    <xf numFmtId="0" fontId="14" fillId="0" borderId="17" xfId="0" applyFont="1" applyFill="1" applyBorder="1" applyAlignment="1">
      <alignment horizontal="justify" vertical="justify"/>
    </xf>
    <xf numFmtId="3" fontId="5" fillId="0" borderId="18" xfId="0" applyNumberFormat="1" applyFont="1" applyBorder="1" applyAlignment="1">
      <alignment horizontal="right" wrapText="1"/>
    </xf>
    <xf numFmtId="3" fontId="5" fillId="2" borderId="18"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3" fontId="5" fillId="3" borderId="18" xfId="0" applyNumberFormat="1" applyFont="1" applyFill="1" applyBorder="1" applyAlignment="1">
      <alignment horizontal="right" wrapText="1"/>
    </xf>
    <xf numFmtId="3" fontId="5" fillId="2" borderId="19" xfId="0" applyNumberFormat="1" applyFont="1" applyFill="1" applyBorder="1" applyAlignment="1">
      <alignment horizontal="right" wrapText="1"/>
    </xf>
    <xf numFmtId="0" fontId="5" fillId="0" borderId="17" xfId="0" applyFont="1" applyFill="1" applyBorder="1" applyAlignment="1">
      <alignment horizontal="justify" vertical="justify"/>
    </xf>
    <xf numFmtId="3" fontId="5" fillId="2" borderId="12" xfId="0" applyNumberFormat="1" applyFont="1" applyFill="1" applyBorder="1" applyAlignment="1">
      <alignment horizontal="right" wrapText="1"/>
    </xf>
    <xf numFmtId="3" fontId="5" fillId="2" borderId="13" xfId="0" applyNumberFormat="1" applyFont="1" applyFill="1" applyBorder="1" applyAlignment="1">
      <alignment horizontal="right" wrapText="1"/>
    </xf>
    <xf numFmtId="3" fontId="5" fillId="3" borderId="19" xfId="0" applyNumberFormat="1" applyFont="1" applyFill="1" applyBorder="1" applyAlignment="1">
      <alignment horizontal="right" wrapText="1"/>
    </xf>
    <xf numFmtId="0" fontId="14" fillId="0" borderId="11" xfId="0" applyFont="1" applyFill="1" applyBorder="1" applyAlignment="1">
      <alignment horizontal="justify" vertical="center"/>
    </xf>
    <xf numFmtId="3" fontId="5" fillId="0" borderId="12" xfId="0" applyNumberFormat="1" applyFont="1" applyBorder="1" applyAlignment="1">
      <alignment horizontal="right" wrapText="1"/>
    </xf>
    <xf numFmtId="3" fontId="5" fillId="0" borderId="12" xfId="0" applyNumberFormat="1" applyFont="1" applyFill="1" applyBorder="1" applyAlignment="1">
      <alignment horizontal="right" wrapText="1"/>
    </xf>
    <xf numFmtId="0" fontId="5" fillId="0" borderId="8" xfId="0" applyFont="1" applyFill="1" applyBorder="1" applyAlignment="1">
      <alignment horizontal="justify" vertical="justify" wrapText="1"/>
    </xf>
    <xf numFmtId="164" fontId="5" fillId="2" borderId="9"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0" fontId="5" fillId="0" borderId="17" xfId="0" applyFont="1" applyFill="1" applyBorder="1" applyAlignment="1">
      <alignment horizontal="justify" vertical="justify" wrapText="1"/>
    </xf>
    <xf numFmtId="164" fontId="5" fillId="2" borderId="18" xfId="0" applyNumberFormat="1" applyFont="1" applyFill="1" applyBorder="1" applyAlignment="1">
      <alignment horizontal="right" wrapText="1"/>
    </xf>
    <xf numFmtId="164" fontId="5" fillId="2" borderId="19" xfId="0" applyNumberFormat="1" applyFont="1" applyFill="1" applyBorder="1" applyAlignment="1">
      <alignment horizontal="right" wrapText="1"/>
    </xf>
    <xf numFmtId="0" fontId="14" fillId="0" borderId="17" xfId="0" applyFont="1" applyFill="1" applyBorder="1" applyAlignment="1">
      <alignment horizontal="justify" vertical="justify" wrapText="1"/>
    </xf>
    <xf numFmtId="0" fontId="14" fillId="0" borderId="11" xfId="0" applyFont="1" applyFill="1" applyBorder="1" applyAlignment="1">
      <alignment horizontal="justify" vertical="center" wrapText="1"/>
    </xf>
    <xf numFmtId="164" fontId="5" fillId="2" borderId="12" xfId="0" applyNumberFormat="1" applyFont="1" applyFill="1" applyBorder="1" applyAlignment="1">
      <alignment horizontal="right" wrapText="1"/>
    </xf>
    <xf numFmtId="164" fontId="5" fillId="2" borderId="13" xfId="0" applyNumberFormat="1" applyFont="1" applyFill="1" applyBorder="1" applyAlignment="1">
      <alignment horizontal="right" wrapText="1"/>
    </xf>
    <xf numFmtId="0" fontId="9" fillId="0" borderId="0" xfId="0" applyFont="1"/>
    <xf numFmtId="0" fontId="5" fillId="0" borderId="8" xfId="0" applyFont="1" applyFill="1" applyBorder="1" applyAlignment="1">
      <alignment horizontal="justify" vertical="center" wrapText="1"/>
    </xf>
    <xf numFmtId="0" fontId="5" fillId="0" borderId="9" xfId="0" applyFont="1" applyFill="1" applyBorder="1" applyAlignment="1">
      <alignment horizontal="center"/>
    </xf>
    <xf numFmtId="165" fontId="5" fillId="2" borderId="18" xfId="0" applyNumberFormat="1" applyFont="1" applyFill="1" applyBorder="1" applyAlignment="1">
      <alignment horizontal="right" vertical="center"/>
    </xf>
    <xf numFmtId="165" fontId="5" fillId="2" borderId="10" xfId="0" applyNumberFormat="1" applyFont="1" applyFill="1" applyBorder="1" applyAlignment="1">
      <alignment horizontal="right" vertical="center"/>
    </xf>
    <xf numFmtId="0" fontId="5" fillId="0" borderId="17" xfId="0" applyFont="1" applyFill="1" applyBorder="1" applyAlignment="1">
      <alignment horizontal="justify" vertical="center" wrapText="1"/>
    </xf>
    <xf numFmtId="3" fontId="5" fillId="0" borderId="18" xfId="0" applyNumberFormat="1" applyFont="1" applyBorder="1" applyAlignment="1">
      <alignment horizontal="right" vertical="center"/>
    </xf>
    <xf numFmtId="165" fontId="5" fillId="2" borderId="19" xfId="0" applyNumberFormat="1" applyFont="1" applyFill="1" applyBorder="1" applyAlignment="1">
      <alignment horizontal="right" vertical="center"/>
    </xf>
    <xf numFmtId="165" fontId="5" fillId="0" borderId="18" xfId="0" applyNumberFormat="1" applyFont="1" applyFill="1" applyBorder="1" applyAlignment="1">
      <alignment horizontal="right" vertical="center"/>
    </xf>
    <xf numFmtId="3" fontId="5" fillId="3" borderId="12" xfId="0" applyNumberFormat="1" applyFont="1" applyFill="1" applyBorder="1" applyAlignment="1">
      <alignment horizontal="right" vertical="center"/>
    </xf>
    <xf numFmtId="165" fontId="5" fillId="3" borderId="12" xfId="0" applyNumberFormat="1" applyFont="1" applyFill="1" applyBorder="1" applyAlignment="1">
      <alignment horizontal="right" vertical="center"/>
    </xf>
    <xf numFmtId="165" fontId="5" fillId="3" borderId="13" xfId="0" applyNumberFormat="1" applyFont="1" applyFill="1" applyBorder="1" applyAlignment="1">
      <alignment horizontal="right" vertical="center"/>
    </xf>
    <xf numFmtId="0" fontId="5" fillId="0" borderId="8" xfId="0" applyFont="1" applyFill="1" applyBorder="1" applyAlignment="1">
      <alignment vertical="center" wrapText="1"/>
    </xf>
    <xf numFmtId="0" fontId="6" fillId="0" borderId="9" xfId="0" applyFont="1" applyBorder="1"/>
    <xf numFmtId="0" fontId="6" fillId="0" borderId="9" xfId="0" applyFont="1" applyFill="1" applyBorder="1"/>
    <xf numFmtId="0" fontId="14" fillId="0" borderId="17" xfId="0" applyFont="1" applyFill="1" applyBorder="1" applyAlignment="1">
      <alignment vertical="center" wrapText="1"/>
    </xf>
    <xf numFmtId="0" fontId="14" fillId="0" borderId="11" xfId="0" applyFont="1" applyFill="1" applyBorder="1" applyAlignment="1">
      <alignment vertical="center" wrapText="1"/>
    </xf>
    <xf numFmtId="0" fontId="9" fillId="0" borderId="0" xfId="0" applyFont="1" applyFill="1" applyBorder="1" applyAlignment="1">
      <alignment horizontal="justify" vertical="justify"/>
    </xf>
    <xf numFmtId="3" fontId="5" fillId="0" borderId="9" xfId="0" applyNumberFormat="1" applyFont="1" applyBorder="1" applyAlignment="1">
      <alignment horizontal="right" vertical="center"/>
    </xf>
    <xf numFmtId="165" fontId="5" fillId="2" borderId="9" xfId="0" applyNumberFormat="1" applyFont="1" applyFill="1" applyBorder="1" applyAlignment="1">
      <alignment horizontal="right" vertical="center"/>
    </xf>
    <xf numFmtId="165" fontId="5" fillId="0" borderId="9" xfId="0" applyNumberFormat="1" applyFont="1" applyFill="1" applyBorder="1" applyAlignment="1">
      <alignment horizontal="right" vertical="center"/>
    </xf>
    <xf numFmtId="164" fontId="5" fillId="2" borderId="18"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0" fontId="5" fillId="0" borderId="17" xfId="0" applyFont="1" applyFill="1" applyBorder="1" applyAlignment="1">
      <alignment horizontal="justify" vertical="center"/>
    </xf>
    <xf numFmtId="3" fontId="5" fillId="2" borderId="18" xfId="0" applyNumberFormat="1" applyFont="1" applyFill="1" applyBorder="1" applyAlignment="1">
      <alignment horizontal="right" vertical="center"/>
    </xf>
    <xf numFmtId="0" fontId="14" fillId="0" borderId="17" xfId="0" applyFont="1" applyFill="1" applyBorder="1" applyAlignment="1">
      <alignment horizontal="justify" vertical="center"/>
    </xf>
    <xf numFmtId="164" fontId="5" fillId="0" borderId="18" xfId="0" applyNumberFormat="1" applyFont="1" applyFill="1" applyBorder="1" applyAlignment="1">
      <alignment horizontal="right" vertical="center"/>
    </xf>
    <xf numFmtId="0" fontId="9" fillId="0" borderId="0" xfId="0" applyFont="1" applyBorder="1" applyAlignment="1">
      <alignment vertical="top" wrapText="1"/>
    </xf>
    <xf numFmtId="164" fontId="5" fillId="3" borderId="18" xfId="0" applyNumberFormat="1" applyFont="1" applyFill="1" applyBorder="1" applyAlignment="1">
      <alignment horizontal="right" vertical="center"/>
    </xf>
    <xf numFmtId="0" fontId="5" fillId="0" borderId="11" xfId="0" applyFont="1" applyFill="1" applyBorder="1" applyAlignment="1">
      <alignment horizontal="justify" vertical="center"/>
    </xf>
    <xf numFmtId="3" fontId="5" fillId="0" borderId="12" xfId="0" applyNumberFormat="1" applyFont="1" applyBorder="1" applyAlignment="1">
      <alignment horizontal="right" vertical="center"/>
    </xf>
    <xf numFmtId="0" fontId="9" fillId="0" borderId="0" xfId="0" applyFont="1" applyAlignment="1">
      <alignment vertical="center" wrapText="1"/>
    </xf>
    <xf numFmtId="0" fontId="6" fillId="0" borderId="0" xfId="0" applyFont="1" applyBorder="1"/>
    <xf numFmtId="0" fontId="5" fillId="0" borderId="8" xfId="0" applyFont="1" applyFill="1" applyBorder="1" applyAlignment="1">
      <alignment horizontal="justify" vertical="center"/>
    </xf>
    <xf numFmtId="165" fontId="5" fillId="0" borderId="9" xfId="0" applyNumberFormat="1" applyFont="1" applyBorder="1" applyAlignment="1">
      <alignment horizontal="right" vertical="center"/>
    </xf>
    <xf numFmtId="0" fontId="6" fillId="0" borderId="0" xfId="0" applyFont="1" applyAlignment="1"/>
    <xf numFmtId="165" fontId="5" fillId="0" borderId="19" xfId="0" applyNumberFormat="1" applyFont="1" applyFill="1" applyBorder="1" applyAlignment="1">
      <alignment horizontal="right" vertical="center"/>
    </xf>
    <xf numFmtId="165" fontId="5" fillId="0" borderId="18" xfId="0" applyNumberFormat="1" applyFont="1" applyBorder="1" applyAlignment="1">
      <alignment horizontal="right" vertical="center"/>
    </xf>
    <xf numFmtId="0" fontId="6" fillId="0" borderId="18" xfId="0" applyFont="1" applyBorder="1"/>
    <xf numFmtId="0" fontId="6" fillId="0" borderId="18" xfId="0" applyFont="1" applyFill="1" applyBorder="1"/>
    <xf numFmtId="0" fontId="6" fillId="0" borderId="19" xfId="0" applyFont="1" applyBorder="1"/>
    <xf numFmtId="0" fontId="14" fillId="0" borderId="17" xfId="0" applyFont="1" applyFill="1" applyBorder="1" applyAlignment="1">
      <alignment horizontal="justify" vertical="center" wrapText="1"/>
    </xf>
    <xf numFmtId="0" fontId="14" fillId="0" borderId="17" xfId="0" applyFont="1" applyFill="1" applyBorder="1" applyAlignment="1">
      <alignment horizontal="justify" vertical="top"/>
    </xf>
    <xf numFmtId="0" fontId="9" fillId="0" borderId="0" xfId="0" applyFont="1" applyBorder="1" applyAlignment="1">
      <alignment vertical="center" wrapText="1"/>
    </xf>
    <xf numFmtId="165" fontId="5" fillId="0" borderId="12" xfId="0" applyNumberFormat="1" applyFont="1" applyBorder="1" applyAlignment="1">
      <alignment horizontal="right" vertical="center"/>
    </xf>
    <xf numFmtId="165" fontId="5" fillId="2" borderId="12" xfId="0" applyNumberFormat="1" applyFont="1" applyFill="1" applyBorder="1" applyAlignment="1">
      <alignment horizontal="right" vertical="center"/>
    </xf>
    <xf numFmtId="165" fontId="5" fillId="0" borderId="12" xfId="0" applyNumberFormat="1" applyFont="1" applyFill="1" applyBorder="1" applyAlignment="1">
      <alignment horizontal="right" vertical="center"/>
    </xf>
    <xf numFmtId="165" fontId="5" fillId="2" borderId="13"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9" fillId="4" borderId="7" xfId="0" applyFont="1" applyFill="1" applyBorder="1" applyAlignment="1">
      <alignment horizontal="center" vertical="justify"/>
    </xf>
    <xf numFmtId="0" fontId="9" fillId="0" borderId="9" xfId="0" applyFont="1" applyFill="1" applyBorder="1" applyAlignment="1">
      <alignment vertical="center"/>
    </xf>
    <xf numFmtId="0" fontId="9" fillId="0" borderId="9" xfId="0" applyFont="1" applyFill="1" applyBorder="1" applyAlignment="1">
      <alignment horizontal="center" vertical="center"/>
    </xf>
    <xf numFmtId="0" fontId="6" fillId="0" borderId="0" xfId="0" applyFont="1" applyFill="1"/>
    <xf numFmtId="0" fontId="9" fillId="0" borderId="18" xfId="0" applyFont="1" applyFill="1" applyBorder="1" applyAlignment="1">
      <alignment vertical="center"/>
    </xf>
    <xf numFmtId="0" fontId="9" fillId="0" borderId="18" xfId="0" applyFont="1" applyFill="1" applyBorder="1" applyAlignment="1">
      <alignment horizontal="center" vertical="center"/>
    </xf>
    <xf numFmtId="4" fontId="9" fillId="0" borderId="18" xfId="0" applyNumberFormat="1" applyFont="1" applyFill="1" applyBorder="1" applyAlignment="1">
      <alignment vertical="center"/>
    </xf>
    <xf numFmtId="4" fontId="13" fillId="0" borderId="18" xfId="0" applyNumberFormat="1" applyFont="1" applyFill="1" applyBorder="1" applyAlignment="1">
      <alignment horizontal="center" vertical="center"/>
    </xf>
    <xf numFmtId="1" fontId="5" fillId="2" borderId="18" xfId="0" applyNumberFormat="1" applyFont="1" applyFill="1" applyBorder="1" applyAlignment="1">
      <alignment horizontal="right" vertical="center"/>
    </xf>
    <xf numFmtId="0" fontId="5" fillId="0" borderId="18" xfId="0" applyFont="1" applyFill="1" applyBorder="1" applyAlignment="1">
      <alignment horizontal="justify" vertical="justify"/>
    </xf>
    <xf numFmtId="0" fontId="5" fillId="0" borderId="12" xfId="0" applyFont="1" applyFill="1" applyBorder="1" applyAlignment="1">
      <alignment horizontal="justify" vertical="justify"/>
    </xf>
    <xf numFmtId="0" fontId="9" fillId="0" borderId="0" xfId="0" applyFont="1" applyBorder="1" applyAlignment="1">
      <alignment horizontal="left" wrapText="1"/>
    </xf>
    <xf numFmtId="0" fontId="5" fillId="0" borderId="8" xfId="0" applyFont="1" applyBorder="1" applyAlignment="1">
      <alignment horizontal="justify" vertical="top"/>
    </xf>
    <xf numFmtId="0" fontId="5" fillId="0" borderId="17" xfId="0" applyFont="1" applyBorder="1" applyAlignment="1">
      <alignment horizontal="justify" vertical="center"/>
    </xf>
    <xf numFmtId="0" fontId="13" fillId="0" borderId="11" xfId="0" applyFont="1" applyFill="1" applyBorder="1" applyAlignment="1">
      <alignment horizontal="justify" vertical="center"/>
    </xf>
    <xf numFmtId="3" fontId="5" fillId="0" borderId="0" xfId="0" applyNumberFormat="1" applyFont="1" applyFill="1" applyBorder="1" applyAlignment="1">
      <alignment horizontal="right"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2" borderId="12"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0" fontId="18" fillId="0" borderId="8" xfId="0" applyFont="1" applyBorder="1" applyAlignment="1">
      <alignment vertical="center"/>
    </xf>
    <xf numFmtId="165" fontId="14" fillId="3" borderId="9" xfId="0" applyNumberFormat="1" applyFont="1" applyFill="1" applyBorder="1"/>
    <xf numFmtId="165" fontId="14" fillId="3" borderId="10" xfId="0" applyNumberFormat="1" applyFont="1" applyFill="1" applyBorder="1"/>
    <xf numFmtId="0" fontId="18" fillId="0" borderId="11" xfId="0" applyFont="1" applyBorder="1" applyAlignment="1">
      <alignment vertical="center"/>
    </xf>
    <xf numFmtId="165" fontId="14" fillId="3" borderId="12" xfId="0" applyNumberFormat="1" applyFont="1" applyFill="1" applyBorder="1"/>
    <xf numFmtId="165" fontId="14" fillId="3" borderId="13" xfId="0" applyNumberFormat="1" applyFont="1" applyFill="1" applyBorder="1"/>
    <xf numFmtId="0" fontId="18" fillId="0" borderId="28" xfId="0" applyFont="1" applyFill="1" applyBorder="1" applyAlignment="1">
      <alignment vertical="center"/>
    </xf>
    <xf numFmtId="0" fontId="14" fillId="0" borderId="29" xfId="0" applyFont="1" applyFill="1" applyBorder="1" applyAlignment="1">
      <alignment vertical="center"/>
    </xf>
    <xf numFmtId="165" fontId="6" fillId="3" borderId="29" xfId="0" applyNumberFormat="1" applyFont="1" applyFill="1" applyBorder="1" applyAlignment="1">
      <alignment vertical="center"/>
    </xf>
    <xf numFmtId="165" fontId="6" fillId="3" borderId="30" xfId="0" applyNumberFormat="1" applyFont="1" applyFill="1" applyBorder="1" applyAlignment="1">
      <alignment vertical="center"/>
    </xf>
    <xf numFmtId="0" fontId="6" fillId="0" borderId="0" xfId="0" applyFont="1" applyAlignment="1">
      <alignment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0" xfId="0" applyFont="1" applyAlignment="1">
      <alignment horizontal="justify" vertical="justify"/>
    </xf>
    <xf numFmtId="0" fontId="5" fillId="0" borderId="28" xfId="0" applyFont="1" applyFill="1" applyBorder="1" applyAlignment="1">
      <alignment horizontal="justify" vertical="justify"/>
    </xf>
    <xf numFmtId="165" fontId="5" fillId="0" borderId="29" xfId="0" applyNumberFormat="1" applyFont="1" applyBorder="1" applyAlignment="1">
      <alignment horizontal="center" vertical="center"/>
    </xf>
    <xf numFmtId="165" fontId="5" fillId="0" borderId="30" xfId="0" applyNumberFormat="1" applyFont="1" applyBorder="1" applyAlignment="1">
      <alignment horizontal="center" vertical="center"/>
    </xf>
    <xf numFmtId="165" fontId="5" fillId="0" borderId="0"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3" fontId="5" fillId="3" borderId="9" xfId="0" applyNumberFormat="1" applyFont="1" applyFill="1" applyBorder="1" applyAlignment="1">
      <alignment horizontal="right" vertical="center"/>
    </xf>
    <xf numFmtId="3" fontId="5" fillId="3" borderId="18" xfId="0" applyNumberFormat="1" applyFont="1" applyFill="1" applyBorder="1" applyAlignment="1">
      <alignment horizontal="right" vertical="center"/>
    </xf>
    <xf numFmtId="0" fontId="13" fillId="0" borderId="11" xfId="0" applyFont="1" applyFill="1" applyBorder="1" applyAlignment="1">
      <alignment horizontal="justify" vertical="justify"/>
    </xf>
    <xf numFmtId="0" fontId="13" fillId="0" borderId="37" xfId="0" applyFont="1" applyFill="1" applyBorder="1" applyAlignment="1">
      <alignment horizontal="justify" vertical="justify"/>
    </xf>
    <xf numFmtId="0" fontId="18" fillId="0" borderId="28" xfId="0" applyFont="1" applyFill="1" applyBorder="1" applyAlignment="1">
      <alignment wrapText="1"/>
    </xf>
    <xf numFmtId="0" fontId="6" fillId="0" borderId="29" xfId="0" applyFont="1" applyBorder="1"/>
    <xf numFmtId="0" fontId="6" fillId="0" borderId="30" xfId="0" applyFont="1" applyBorder="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Fill="1" applyBorder="1" applyAlignment="1">
      <alignment horizontal="justify" vertical="center"/>
    </xf>
    <xf numFmtId="3" fontId="5" fillId="0" borderId="29" xfId="0" applyNumberFormat="1" applyFont="1" applyBorder="1" applyAlignment="1">
      <alignment horizontal="right" vertical="center"/>
    </xf>
    <xf numFmtId="165" fontId="5" fillId="2" borderId="29" xfId="0" applyNumberFormat="1" applyFont="1" applyFill="1" applyBorder="1" applyAlignment="1">
      <alignment horizontal="right" vertical="center"/>
    </xf>
    <xf numFmtId="165" fontId="5" fillId="2" borderId="30" xfId="0" applyNumberFormat="1" applyFont="1" applyFill="1" applyBorder="1" applyAlignment="1">
      <alignment horizontal="right" vertical="center"/>
    </xf>
    <xf numFmtId="164" fontId="5" fillId="3" borderId="9" xfId="0" applyNumberFormat="1" applyFont="1" applyFill="1" applyBorder="1" applyAlignment="1">
      <alignment horizontal="right" vertical="center"/>
    </xf>
    <xf numFmtId="165" fontId="5" fillId="0" borderId="9" xfId="0" applyNumberFormat="1" applyFont="1" applyBorder="1" applyAlignment="1" applyProtection="1">
      <alignment horizontal="right" vertical="center"/>
      <protection locked="0"/>
    </xf>
    <xf numFmtId="164" fontId="5" fillId="3" borderId="10" xfId="0" applyNumberFormat="1" applyFont="1" applyFill="1" applyBorder="1" applyAlignment="1">
      <alignment horizontal="right" vertical="center"/>
    </xf>
    <xf numFmtId="165" fontId="5" fillId="0" borderId="18" xfId="0" applyNumberFormat="1" applyFont="1" applyBorder="1" applyAlignment="1" applyProtection="1">
      <alignment horizontal="right" vertical="center"/>
      <protection locked="0"/>
    </xf>
    <xf numFmtId="164" fontId="5" fillId="3" borderId="19" xfId="0" applyNumberFormat="1" applyFont="1" applyFill="1" applyBorder="1" applyAlignment="1">
      <alignment horizontal="right" vertical="center"/>
    </xf>
    <xf numFmtId="0" fontId="6" fillId="0" borderId="18" xfId="0" applyFont="1" applyBorder="1" applyProtection="1">
      <protection locked="0"/>
    </xf>
    <xf numFmtId="0" fontId="6" fillId="0" borderId="12" xfId="0" applyFont="1" applyBorder="1"/>
    <xf numFmtId="164" fontId="5" fillId="3" borderId="12" xfId="0" applyNumberFormat="1" applyFont="1" applyFill="1" applyBorder="1" applyAlignment="1">
      <alignment horizontal="right" vertical="center"/>
    </xf>
    <xf numFmtId="0" fontId="6" fillId="0" borderId="12" xfId="0" applyFont="1" applyBorder="1" applyProtection="1">
      <protection locked="0"/>
    </xf>
    <xf numFmtId="0" fontId="6" fillId="0" borderId="12" xfId="0" applyFont="1" applyFill="1" applyBorder="1"/>
    <xf numFmtId="164" fontId="5" fillId="3" borderId="13" xfId="0" applyNumberFormat="1" applyFont="1" applyFill="1" applyBorder="1" applyAlignment="1">
      <alignment horizontal="right" vertical="center"/>
    </xf>
    <xf numFmtId="0" fontId="18" fillId="0" borderId="0" xfId="0" applyFont="1" applyFill="1" applyBorder="1" applyAlignment="1">
      <alignment horizontal="justify" vertical="justify"/>
    </xf>
    <xf numFmtId="0" fontId="6" fillId="0" borderId="0" xfId="0" applyFont="1" applyFill="1" applyBorder="1"/>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6" fillId="0" borderId="0" xfId="0" applyFont="1" applyFill="1" applyBorder="1" applyAlignment="1">
      <alignment horizontal="center"/>
    </xf>
    <xf numFmtId="0" fontId="6" fillId="0" borderId="7" xfId="0" applyFont="1" applyBorder="1"/>
    <xf numFmtId="0" fontId="9" fillId="0" borderId="0" xfId="0" applyFont="1" applyBorder="1" applyAlignment="1">
      <alignment horizontal="justify" vertical="justify"/>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9" fillId="0" borderId="0" xfId="0" applyFont="1" applyAlignment="1">
      <alignment vertical="center"/>
    </xf>
    <xf numFmtId="0" fontId="9" fillId="7" borderId="7" xfId="0" applyFont="1" applyFill="1" applyBorder="1" applyAlignment="1">
      <alignment horizontal="justify" vertical="justify"/>
    </xf>
    <xf numFmtId="0" fontId="9" fillId="7" borderId="7" xfId="0" applyFont="1" applyFill="1" applyBorder="1" applyAlignment="1">
      <alignment horizontal="center" vertical="center"/>
    </xf>
    <xf numFmtId="0" fontId="9" fillId="7" borderId="7" xfId="0" applyFont="1" applyFill="1" applyBorder="1" applyAlignment="1">
      <alignment vertical="center"/>
    </xf>
    <xf numFmtId="0" fontId="20" fillId="5" borderId="2" xfId="0" applyFont="1" applyFill="1" applyBorder="1" applyAlignment="1">
      <alignment vertical="center"/>
    </xf>
    <xf numFmtId="0" fontId="12" fillId="6" borderId="7" xfId="0" applyFont="1" applyFill="1" applyBorder="1" applyAlignment="1">
      <alignment horizontal="center" vertical="center"/>
    </xf>
    <xf numFmtId="0" fontId="10" fillId="6" borderId="2" xfId="0" applyFont="1" applyFill="1" applyBorder="1" applyAlignment="1">
      <alignment vertical="center"/>
    </xf>
    <xf numFmtId="0" fontId="9" fillId="7" borderId="7" xfId="0" applyFont="1" applyFill="1" applyBorder="1" applyAlignment="1">
      <alignment horizontal="center"/>
    </xf>
    <xf numFmtId="0" fontId="12" fillId="7" borderId="7" xfId="0" applyFont="1" applyFill="1" applyBorder="1" applyAlignment="1">
      <alignment horizontal="center"/>
    </xf>
    <xf numFmtId="0" fontId="9" fillId="7" borderId="5" xfId="0" applyFont="1" applyFill="1" applyBorder="1" applyAlignment="1">
      <alignment horizontal="center" vertical="center"/>
    </xf>
    <xf numFmtId="0" fontId="17" fillId="7" borderId="7" xfId="0" applyFont="1" applyFill="1" applyBorder="1" applyAlignment="1">
      <alignment horizontal="center"/>
    </xf>
    <xf numFmtId="0" fontId="9" fillId="7" borderId="7" xfId="0" applyFont="1" applyFill="1" applyBorder="1" applyAlignment="1">
      <alignment horizontal="center" vertical="center"/>
    </xf>
    <xf numFmtId="0" fontId="12" fillId="7" borderId="7"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5" xfId="0" applyFont="1" applyFill="1" applyBorder="1" applyAlignment="1">
      <alignment horizontal="center" vertical="center"/>
    </xf>
    <xf numFmtId="0" fontId="9" fillId="0" borderId="0" xfId="0" applyFont="1" applyAlignment="1"/>
    <xf numFmtId="0" fontId="5" fillId="0" borderId="8" xfId="0" applyFont="1" applyFill="1" applyBorder="1" applyAlignment="1">
      <alignment horizontal="justify" vertical="center"/>
    </xf>
    <xf numFmtId="0" fontId="5" fillId="0" borderId="11" xfId="0" applyFont="1" applyFill="1" applyBorder="1" applyAlignment="1">
      <alignment horizontal="justify" vertical="center"/>
    </xf>
    <xf numFmtId="0" fontId="9" fillId="0" borderId="0" xfId="0" applyFont="1" applyFill="1" applyBorder="1" applyAlignment="1">
      <alignment vertical="justify"/>
    </xf>
    <xf numFmtId="0" fontId="9" fillId="0" borderId="0" xfId="0" applyFont="1" applyBorder="1" applyAlignment="1">
      <alignment horizontal="left" wrapText="1"/>
    </xf>
    <xf numFmtId="0" fontId="16" fillId="7" borderId="7" xfId="0" applyFont="1" applyFill="1" applyBorder="1" applyAlignment="1">
      <alignment horizontal="center"/>
    </xf>
    <xf numFmtId="0" fontId="5" fillId="7" borderId="7" xfId="0" applyFont="1" applyFill="1" applyBorder="1" applyAlignment="1">
      <alignment horizontal="center"/>
    </xf>
    <xf numFmtId="0" fontId="9" fillId="7" borderId="7" xfId="0" applyFont="1" applyFill="1" applyBorder="1" applyAlignment="1">
      <alignment horizontal="center"/>
    </xf>
    <xf numFmtId="0" fontId="5" fillId="7" borderId="7" xfId="0" applyFont="1" applyFill="1" applyBorder="1" applyAlignment="1">
      <alignment horizontal="justify" vertical="justify"/>
    </xf>
    <xf numFmtId="0" fontId="9" fillId="7" borderId="7" xfId="0" applyFont="1" applyFill="1" applyBorder="1" applyAlignment="1">
      <alignment horizontal="center" vertical="center"/>
    </xf>
    <xf numFmtId="0" fontId="9" fillId="7" borderId="7" xfId="0" applyFont="1" applyFill="1" applyBorder="1" applyAlignment="1">
      <alignment horizontal="center" vertical="center" wrapText="1"/>
    </xf>
    <xf numFmtId="0" fontId="9" fillId="0" borderId="0" xfId="0" applyFont="1" applyFill="1" applyBorder="1" applyAlignment="1">
      <alignment vertical="justify"/>
    </xf>
    <xf numFmtId="0" fontId="9" fillId="7" borderId="7" xfId="0" applyFont="1" applyFill="1" applyBorder="1" applyAlignment="1">
      <alignment horizontal="center"/>
    </xf>
    <xf numFmtId="0" fontId="9" fillId="0" borderId="0" xfId="0" applyFont="1" applyAlignment="1"/>
    <xf numFmtId="1" fontId="5" fillId="0" borderId="18" xfId="0" applyNumberFormat="1" applyFont="1" applyFill="1" applyBorder="1" applyAlignment="1">
      <alignment horizontal="right" vertical="center"/>
    </xf>
    <xf numFmtId="1" fontId="5" fillId="0" borderId="18" xfId="0" applyNumberFormat="1" applyFont="1" applyBorder="1" applyAlignment="1">
      <alignment horizontal="right" vertical="center"/>
    </xf>
    <xf numFmtId="0" fontId="9" fillId="0" borderId="0" xfId="0" applyFont="1" applyBorder="1" applyAlignment="1">
      <alignment wrapText="1"/>
    </xf>
    <xf numFmtId="0" fontId="9" fillId="0" borderId="0" xfId="0" applyFont="1" applyFill="1" applyBorder="1" applyAlignment="1">
      <alignment vertical="center" wrapText="1"/>
    </xf>
    <xf numFmtId="0" fontId="9" fillId="0" borderId="0" xfId="0" applyFont="1" applyFill="1" applyBorder="1" applyAlignment="1"/>
    <xf numFmtId="0" fontId="9" fillId="0" borderId="0" xfId="0" applyFont="1" applyFill="1" applyBorder="1" applyAlignment="1">
      <alignment vertical="center"/>
    </xf>
    <xf numFmtId="49" fontId="9" fillId="7" borderId="7" xfId="0" applyNumberFormat="1" applyFont="1" applyFill="1" applyBorder="1" applyAlignment="1">
      <alignment horizontal="center" vertical="center"/>
    </xf>
    <xf numFmtId="0" fontId="15" fillId="7" borderId="7" xfId="0" applyFont="1" applyFill="1" applyBorder="1" applyAlignment="1">
      <alignment horizontal="center"/>
    </xf>
    <xf numFmtId="0" fontId="9" fillId="7" borderId="7" xfId="0" applyFont="1" applyFill="1" applyBorder="1" applyAlignment="1">
      <alignment horizontal="center" vertical="center" textRotation="90"/>
    </xf>
    <xf numFmtId="0" fontId="5" fillId="0" borderId="0" xfId="0" applyFont="1"/>
    <xf numFmtId="0" fontId="5" fillId="0" borderId="7" xfId="0" applyFont="1" applyBorder="1" applyAlignment="1">
      <alignment horizontal="center"/>
    </xf>
    <xf numFmtId="0" fontId="5" fillId="0" borderId="4" xfId="0" applyFont="1" applyBorder="1"/>
    <xf numFmtId="0" fontId="5" fillId="0" borderId="0"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0" xfId="0" applyFont="1" applyBorder="1"/>
    <xf numFmtId="0" fontId="5" fillId="0" borderId="29" xfId="0" applyFont="1" applyBorder="1"/>
    <xf numFmtId="0" fontId="5" fillId="0" borderId="0" xfId="0" applyFont="1" applyFill="1" applyBorder="1" applyAlignment="1">
      <alignment horizontal="center"/>
    </xf>
    <xf numFmtId="0" fontId="5" fillId="0" borderId="0" xfId="0" applyFont="1" applyFill="1"/>
    <xf numFmtId="49" fontId="5" fillId="0" borderId="4" xfId="0" applyNumberFormat="1" applyFont="1" applyBorder="1"/>
    <xf numFmtId="0" fontId="5" fillId="0" borderId="29" xfId="0" applyFont="1" applyBorder="1" applyAlignment="1">
      <alignment horizontal="center" vertical="center"/>
    </xf>
    <xf numFmtId="0" fontId="9" fillId="0" borderId="0" xfId="0" applyFont="1" applyFill="1" applyBorder="1"/>
    <xf numFmtId="0" fontId="18" fillId="0" borderId="17" xfId="0" applyFont="1" applyFill="1" applyBorder="1" applyAlignment="1">
      <alignment horizontal="justify" vertical="justify"/>
    </xf>
    <xf numFmtId="0" fontId="18" fillId="0" borderId="11" xfId="0" applyFont="1" applyFill="1" applyBorder="1" applyAlignment="1">
      <alignment horizontal="justify" vertical="center"/>
    </xf>
    <xf numFmtId="0" fontId="9" fillId="0" borderId="17" xfId="0" applyFont="1" applyFill="1" applyBorder="1" applyAlignment="1">
      <alignment horizontal="justify" vertical="justify" wrapText="1"/>
    </xf>
    <xf numFmtId="0" fontId="18" fillId="0" borderId="17" xfId="0" applyFont="1" applyFill="1" applyBorder="1" applyAlignment="1">
      <alignment horizontal="justify" vertical="justify" wrapText="1"/>
    </xf>
    <xf numFmtId="0" fontId="18" fillId="0" borderId="11" xfId="0" applyFont="1" applyFill="1" applyBorder="1" applyAlignment="1">
      <alignment horizontal="justify" vertical="center" wrapText="1"/>
    </xf>
    <xf numFmtId="164" fontId="5" fillId="2" borderId="19" xfId="0" applyNumberFormat="1" applyFont="1" applyFill="1" applyBorder="1" applyAlignment="1">
      <alignment horizontal="right"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xf>
    <xf numFmtId="0" fontId="9" fillId="0" borderId="1" xfId="0" applyFont="1" applyBorder="1" applyAlignment="1"/>
    <xf numFmtId="0" fontId="6" fillId="0" borderId="1" xfId="0" applyFont="1" applyBorder="1"/>
    <xf numFmtId="0" fontId="7" fillId="5" borderId="0" xfId="0" applyFont="1" applyFill="1" applyAlignment="1">
      <alignment vertical="center"/>
    </xf>
    <xf numFmtId="0" fontId="9" fillId="7" borderId="7" xfId="0" applyFont="1" applyFill="1" applyBorder="1" applyAlignment="1">
      <alignment horizontal="center" vertical="justify"/>
    </xf>
    <xf numFmtId="0" fontId="9" fillId="6" borderId="2" xfId="0" applyFont="1" applyFill="1" applyBorder="1" applyAlignment="1">
      <alignment horizontal="justify" vertical="justify"/>
    </xf>
    <xf numFmtId="0" fontId="9" fillId="6" borderId="28" xfId="0" applyFont="1" applyFill="1" applyBorder="1" applyAlignment="1">
      <alignment wrapText="1"/>
    </xf>
    <xf numFmtId="0" fontId="9" fillId="7" borderId="5" xfId="0" applyFont="1" applyFill="1" applyBorder="1" applyAlignment="1">
      <alignment horizontal="center" vertical="justify"/>
    </xf>
    <xf numFmtId="49" fontId="9" fillId="7" borderId="39" xfId="0" applyNumberFormat="1" applyFont="1" applyFill="1" applyBorder="1" applyAlignment="1">
      <alignment vertical="center"/>
    </xf>
    <xf numFmtId="0" fontId="9" fillId="6" borderId="28" xfId="0" applyFont="1" applyFill="1" applyBorder="1" applyAlignment="1">
      <alignment horizontal="justify" vertical="justify"/>
    </xf>
    <xf numFmtId="0" fontId="9" fillId="6" borderId="2" xfId="0" applyFont="1" applyFill="1" applyBorder="1" applyAlignment="1">
      <alignment vertical="center" wrapText="1"/>
    </xf>
    <xf numFmtId="0" fontId="9" fillId="6" borderId="28" xfId="0" applyFont="1" applyFill="1" applyBorder="1" applyAlignment="1">
      <alignment horizontal="justify" vertical="center" wrapText="1"/>
    </xf>
    <xf numFmtId="0" fontId="9" fillId="6" borderId="28" xfId="0" applyFont="1" applyFill="1" applyBorder="1" applyAlignment="1">
      <alignment horizontal="justify" vertical="center"/>
    </xf>
    <xf numFmtId="0" fontId="9" fillId="6" borderId="28" xfId="0" applyFont="1" applyFill="1" applyBorder="1" applyAlignment="1">
      <alignment vertical="center" wrapText="1"/>
    </xf>
    <xf numFmtId="0" fontId="9" fillId="6" borderId="28" xfId="0" applyFont="1" applyFill="1" applyBorder="1" applyAlignment="1">
      <alignment vertical="center"/>
    </xf>
    <xf numFmtId="0" fontId="9" fillId="7" borderId="7" xfId="0" applyFont="1" applyFill="1" applyBorder="1"/>
    <xf numFmtId="0" fontId="9" fillId="7" borderId="7" xfId="0" applyFont="1" applyFill="1" applyBorder="1" applyAlignment="1">
      <alignment horizontal="center"/>
    </xf>
    <xf numFmtId="0" fontId="5" fillId="0" borderId="8" xfId="0" applyNumberFormat="1" applyFont="1" applyBorder="1" applyAlignment="1">
      <alignment vertical="center"/>
    </xf>
    <xf numFmtId="0" fontId="5" fillId="0" borderId="17" xfId="0" applyNumberFormat="1" applyFont="1" applyBorder="1" applyAlignment="1">
      <alignment vertical="center"/>
    </xf>
    <xf numFmtId="0" fontId="5" fillId="0" borderId="11" xfId="0" applyNumberFormat="1" applyFont="1" applyBorder="1" applyAlignment="1">
      <alignment vertical="center"/>
    </xf>
    <xf numFmtId="49" fontId="9" fillId="7" borderId="8" xfId="0" applyNumberFormat="1" applyFont="1" applyFill="1" applyBorder="1" applyAlignment="1">
      <alignment vertical="center"/>
    </xf>
    <xf numFmtId="49" fontId="9" fillId="7" borderId="17" xfId="0" applyNumberFormat="1" applyFont="1" applyFill="1" applyBorder="1" applyAlignment="1">
      <alignment vertical="center"/>
    </xf>
    <xf numFmtId="0" fontId="5" fillId="0" borderId="8" xfId="0" applyFont="1" applyBorder="1" applyAlignment="1">
      <alignment horizontal="center"/>
    </xf>
    <xf numFmtId="0" fontId="5" fillId="0" borderId="10" xfId="0" applyFont="1" applyBorder="1"/>
    <xf numFmtId="0" fontId="5" fillId="0" borderId="17" xfId="0" applyFont="1" applyBorder="1" applyAlignment="1">
      <alignment horizontal="center"/>
    </xf>
    <xf numFmtId="0" fontId="5" fillId="0" borderId="19" xfId="0" applyFont="1" applyBorder="1"/>
    <xf numFmtId="0" fontId="5" fillId="0" borderId="11" xfId="0" applyFont="1" applyBorder="1" applyAlignment="1">
      <alignment horizontal="center"/>
    </xf>
    <xf numFmtId="0" fontId="5" fillId="0" borderId="13" xfId="0" applyFont="1" applyBorder="1"/>
    <xf numFmtId="0" fontId="22" fillId="5" borderId="7" xfId="0" applyFont="1" applyFill="1" applyBorder="1" applyAlignment="1">
      <alignment horizontal="center"/>
    </xf>
    <xf numFmtId="0" fontId="9" fillId="6" borderId="7" xfId="0" applyFont="1" applyFill="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3" xfId="0" applyFont="1" applyBorder="1"/>
    <xf numFmtId="0" fontId="5" fillId="0" borderId="44" xfId="0" applyFont="1" applyBorder="1"/>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top"/>
    </xf>
    <xf numFmtId="0" fontId="6" fillId="0" borderId="10" xfId="0" applyFont="1" applyBorder="1"/>
    <xf numFmtId="0" fontId="9" fillId="6" borderId="45" xfId="0" applyFont="1" applyFill="1" applyBorder="1" applyAlignment="1">
      <alignment horizontal="center" vertical="center"/>
    </xf>
    <xf numFmtId="0" fontId="9" fillId="6" borderId="39" xfId="0" applyFont="1" applyFill="1" applyBorder="1" applyAlignment="1">
      <alignment horizontal="center" vertical="center"/>
    </xf>
    <xf numFmtId="0" fontId="6" fillId="0" borderId="8" xfId="0" applyFont="1" applyBorder="1"/>
    <xf numFmtId="0" fontId="9" fillId="6" borderId="46" xfId="0" applyFont="1" applyFill="1" applyBorder="1" applyAlignment="1">
      <alignment horizontal="center" vertical="center"/>
    </xf>
    <xf numFmtId="0" fontId="5" fillId="0" borderId="37" xfId="0" applyFont="1" applyBorder="1"/>
    <xf numFmtId="0" fontId="5" fillId="0" borderId="47" xfId="0" applyFont="1" applyBorder="1"/>
    <xf numFmtId="0" fontId="5" fillId="0" borderId="48" xfId="0" applyFont="1" applyBorder="1"/>
    <xf numFmtId="0" fontId="5" fillId="3" borderId="28" xfId="0" applyFont="1" applyFill="1" applyBorder="1"/>
    <xf numFmtId="0" fontId="5" fillId="3" borderId="29" xfId="0" applyFont="1" applyFill="1" applyBorder="1"/>
    <xf numFmtId="0" fontId="5" fillId="3" borderId="30" xfId="0" applyFont="1" applyFill="1" applyBorder="1"/>
    <xf numFmtId="165" fontId="5" fillId="0" borderId="25" xfId="0" applyNumberFormat="1" applyFont="1" applyFill="1" applyBorder="1" applyAlignment="1">
      <alignment vertical="center"/>
    </xf>
    <xf numFmtId="165" fontId="5" fillId="0" borderId="38" xfId="0" applyNumberFormat="1" applyFont="1" applyFill="1" applyBorder="1" applyAlignment="1">
      <alignment vertical="center"/>
    </xf>
    <xf numFmtId="165" fontId="5" fillId="0" borderId="32" xfId="0" applyNumberFormat="1" applyFont="1" applyFill="1" applyBorder="1" applyAlignment="1">
      <alignment vertical="center"/>
    </xf>
    <xf numFmtId="165" fontId="5" fillId="0" borderId="40" xfId="0" applyNumberFormat="1" applyFont="1" applyFill="1" applyBorder="1" applyAlignment="1">
      <alignment vertical="center"/>
    </xf>
    <xf numFmtId="0" fontId="27" fillId="0" borderId="0" xfId="0" applyFont="1"/>
    <xf numFmtId="0" fontId="27" fillId="0" borderId="54" xfId="0" applyFont="1" applyBorder="1"/>
    <xf numFmtId="0" fontId="27" fillId="0" borderId="55" xfId="0" applyFont="1" applyBorder="1"/>
    <xf numFmtId="0" fontId="27" fillId="0" borderId="18" xfId="0" applyFont="1" applyBorder="1"/>
    <xf numFmtId="0" fontId="27" fillId="0" borderId="57" xfId="0" applyFont="1" applyBorder="1"/>
    <xf numFmtId="0" fontId="27" fillId="0" borderId="59" xfId="0" applyFont="1" applyBorder="1"/>
    <xf numFmtId="0" fontId="27" fillId="0" borderId="60" xfId="0" applyFont="1" applyBorder="1"/>
    <xf numFmtId="49" fontId="27" fillId="0" borderId="8" xfId="0" applyNumberFormat="1" applyFont="1" applyBorder="1" applyAlignment="1">
      <alignment horizontal="justify" vertical="justify"/>
    </xf>
    <xf numFmtId="49" fontId="27" fillId="0" borderId="9" xfId="0" applyNumberFormat="1" applyFont="1" applyBorder="1" applyAlignment="1">
      <alignment horizontal="justify" vertical="justify"/>
    </xf>
    <xf numFmtId="0" fontId="27" fillId="0" borderId="9" xfId="0" applyFont="1" applyBorder="1"/>
    <xf numFmtId="0" fontId="27" fillId="0" borderId="9" xfId="0" applyFont="1" applyBorder="1" applyAlignment="1">
      <alignment horizontal="center"/>
    </xf>
    <xf numFmtId="0" fontId="27" fillId="0" borderId="10" xfId="0" applyFont="1" applyBorder="1"/>
    <xf numFmtId="49" fontId="27" fillId="0" borderId="17" xfId="0" applyNumberFormat="1" applyFont="1" applyBorder="1" applyAlignment="1">
      <alignment horizontal="justify" vertical="justify"/>
    </xf>
    <xf numFmtId="49" fontId="27" fillId="0" borderId="18" xfId="0" applyNumberFormat="1" applyFont="1" applyBorder="1" applyAlignment="1">
      <alignment horizontal="justify" vertical="justify"/>
    </xf>
    <xf numFmtId="0" fontId="27" fillId="0" borderId="18" xfId="0" applyFont="1" applyBorder="1" applyAlignment="1">
      <alignment horizontal="center"/>
    </xf>
    <xf numFmtId="0" fontId="27" fillId="0" borderId="19" xfId="0" applyFont="1" applyBorder="1"/>
    <xf numFmtId="49" fontId="27" fillId="0" borderId="11" xfId="0" applyNumberFormat="1" applyFont="1" applyBorder="1" applyAlignment="1">
      <alignment horizontal="justify" vertical="justify"/>
    </xf>
    <xf numFmtId="49" fontId="27" fillId="0" borderId="12" xfId="0" applyNumberFormat="1" applyFont="1" applyBorder="1" applyAlignment="1">
      <alignment horizontal="justify" vertical="justify"/>
    </xf>
    <xf numFmtId="0" fontId="27" fillId="0" borderId="12" xfId="0" applyFont="1" applyBorder="1"/>
    <xf numFmtId="0" fontId="27" fillId="0" borderId="12" xfId="0" applyFont="1" applyBorder="1" applyAlignment="1">
      <alignment horizontal="center"/>
    </xf>
    <xf numFmtId="0" fontId="27" fillId="0" borderId="13" xfId="0" applyFont="1" applyBorder="1"/>
    <xf numFmtId="0" fontId="26" fillId="7" borderId="52"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xf>
    <xf numFmtId="0" fontId="9"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left" vertical="center"/>
    </xf>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xf numFmtId="0" fontId="9" fillId="7" borderId="7" xfId="0" applyFont="1" applyFill="1" applyBorder="1" applyAlignment="1">
      <alignment horizontal="center" vertic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9" fillId="6" borderId="7"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2" fillId="7" borderId="7" xfId="0" applyFont="1" applyFill="1" applyBorder="1" applyAlignment="1">
      <alignment horizontal="center" vertical="center"/>
    </xf>
    <xf numFmtId="0" fontId="9" fillId="0" borderId="15" xfId="0" applyFont="1" applyBorder="1" applyAlignment="1">
      <alignment horizontal="left"/>
    </xf>
    <xf numFmtId="0" fontId="20" fillId="5" borderId="5"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6" xfId="0" applyFont="1" applyFill="1" applyBorder="1" applyAlignment="1">
      <alignment horizontal="center" vertical="center"/>
    </xf>
    <xf numFmtId="0" fontId="9" fillId="7" borderId="2" xfId="0" applyFont="1" applyFill="1" applyBorder="1" applyAlignment="1">
      <alignment horizontal="center"/>
    </xf>
    <xf numFmtId="0" fontId="9" fillId="7" borderId="3" xfId="0" applyFont="1" applyFill="1" applyBorder="1" applyAlignment="1">
      <alignment horizontal="center"/>
    </xf>
    <xf numFmtId="0" fontId="9" fillId="7" borderId="4" xfId="0" applyFont="1" applyFill="1" applyBorder="1" applyAlignment="1">
      <alignment horizont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20" fillId="5" borderId="7" xfId="0" applyFont="1" applyFill="1" applyBorder="1" applyAlignment="1">
      <alignment horizontal="center"/>
    </xf>
    <xf numFmtId="0" fontId="12" fillId="0" borderId="15" xfId="0" applyFont="1" applyFill="1" applyBorder="1" applyAlignment="1">
      <alignment horizontal="left" vertical="justify"/>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19" fillId="5" borderId="2" xfId="0" applyFont="1" applyFill="1" applyBorder="1" applyAlignment="1">
      <alignment horizontal="center" vertical="justify"/>
    </xf>
    <xf numFmtId="0" fontId="19" fillId="5" borderId="3" xfId="0" applyFont="1" applyFill="1" applyBorder="1" applyAlignment="1">
      <alignment horizontal="center" vertical="justify"/>
    </xf>
    <xf numFmtId="0" fontId="19" fillId="5" borderId="4" xfId="0" applyFont="1" applyFill="1" applyBorder="1" applyAlignment="1">
      <alignment horizontal="center" vertical="justify"/>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9" fillId="0" borderId="1" xfId="0" applyFont="1" applyBorder="1" applyAlignment="1">
      <alignment horizontal="center"/>
    </xf>
    <xf numFmtId="0" fontId="9" fillId="6" borderId="7" xfId="0" applyFont="1" applyFill="1" applyBorder="1" applyAlignment="1">
      <alignment horizontal="center" vertical="justify"/>
    </xf>
    <xf numFmtId="0" fontId="9" fillId="6" borderId="7" xfId="0" applyFont="1" applyFill="1" applyBorder="1" applyAlignment="1">
      <alignment horizontal="center" wrapText="1"/>
    </xf>
    <xf numFmtId="0" fontId="9" fillId="6" borderId="7" xfId="0" applyFont="1" applyFill="1" applyBorder="1" applyAlignment="1">
      <alignment horizontal="center" vertical="center" textRotation="90" wrapText="1"/>
    </xf>
    <xf numFmtId="0" fontId="19" fillId="5" borderId="7" xfId="0" applyFont="1" applyFill="1" applyBorder="1" applyAlignment="1">
      <alignment horizontal="center"/>
    </xf>
    <xf numFmtId="0" fontId="9" fillId="0" borderId="0" xfId="0" applyFont="1" applyBorder="1" applyAlignment="1">
      <alignment horizontal="left" vertical="top"/>
    </xf>
    <xf numFmtId="0" fontId="12" fillId="7" borderId="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9" fillId="7" borderId="1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3" xfId="0" applyFont="1" applyFill="1" applyBorder="1" applyAlignment="1">
      <alignment horizontal="center" vertical="center"/>
    </xf>
    <xf numFmtId="0" fontId="9" fillId="7" borderId="24" xfId="0" applyFont="1" applyFill="1" applyBorder="1" applyAlignment="1">
      <alignment horizontal="center" vertical="center"/>
    </xf>
    <xf numFmtId="165" fontId="9" fillId="4" borderId="2"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0" fontId="9" fillId="4" borderId="2" xfId="0" applyFont="1" applyFill="1" applyBorder="1" applyAlignment="1">
      <alignment horizontal="center" vertical="justify"/>
    </xf>
    <xf numFmtId="0" fontId="9" fillId="4" borderId="3" xfId="0" applyFont="1" applyFill="1" applyBorder="1" applyAlignment="1">
      <alignment horizontal="center" vertical="justify"/>
    </xf>
    <xf numFmtId="0" fontId="9" fillId="4" borderId="4" xfId="0" applyFont="1" applyFill="1" applyBorder="1" applyAlignment="1">
      <alignment horizontal="center" vertical="justify"/>
    </xf>
    <xf numFmtId="0" fontId="9" fillId="4" borderId="22" xfId="0" applyFont="1" applyFill="1" applyBorder="1" applyAlignment="1">
      <alignment horizontal="center" vertical="justify"/>
    </xf>
    <xf numFmtId="0" fontId="9" fillId="4" borderId="15" xfId="0" applyFont="1" applyFill="1" applyBorder="1" applyAlignment="1">
      <alignment horizontal="center" vertical="justify"/>
    </xf>
    <xf numFmtId="0" fontId="9" fillId="4" borderId="14" xfId="0" applyFont="1" applyFill="1" applyBorder="1" applyAlignment="1">
      <alignment horizontal="center" vertical="justify"/>
    </xf>
    <xf numFmtId="0" fontId="9" fillId="4" borderId="23" xfId="0" applyFont="1" applyFill="1" applyBorder="1" applyAlignment="1">
      <alignment horizontal="center" vertical="justify"/>
    </xf>
    <xf numFmtId="0" fontId="9" fillId="4" borderId="1" xfId="0" applyFont="1" applyFill="1" applyBorder="1" applyAlignment="1">
      <alignment horizontal="center" vertical="justify"/>
    </xf>
    <xf numFmtId="0" fontId="9" fillId="4" borderId="24" xfId="0" applyFont="1" applyFill="1" applyBorder="1" applyAlignment="1">
      <alignment horizontal="center" vertical="justify"/>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Fill="1" applyBorder="1" applyAlignment="1">
      <alignment horizontal="left" vertical="center" wrapText="1"/>
    </xf>
    <xf numFmtId="0" fontId="9" fillId="7" borderId="7" xfId="0" applyFont="1" applyFill="1" applyBorder="1" applyAlignment="1">
      <alignment horizontal="center"/>
    </xf>
    <xf numFmtId="0" fontId="9" fillId="6" borderId="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6" xfId="0" applyFont="1" applyFill="1" applyBorder="1" applyAlignment="1">
      <alignment horizontal="center" vertical="center"/>
    </xf>
    <xf numFmtId="0" fontId="5" fillId="0" borderId="8" xfId="0" applyFont="1" applyFill="1" applyBorder="1" applyAlignment="1">
      <alignment horizontal="justify" vertical="center"/>
    </xf>
    <xf numFmtId="0" fontId="5" fillId="0" borderId="9" xfId="0" applyFont="1" applyFill="1" applyBorder="1" applyAlignment="1">
      <alignment horizontal="justify" vertical="center"/>
    </xf>
    <xf numFmtId="0" fontId="5" fillId="0" borderId="11" xfId="0" applyFont="1" applyFill="1" applyBorder="1" applyAlignment="1">
      <alignment horizontal="justify" vertical="center"/>
    </xf>
    <xf numFmtId="0" fontId="5" fillId="0" borderId="12" xfId="0" applyFont="1" applyFill="1" applyBorder="1" applyAlignment="1">
      <alignment horizontal="justify" vertical="center"/>
    </xf>
    <xf numFmtId="0" fontId="9" fillId="0" borderId="0" xfId="0" applyFont="1" applyBorder="1" applyAlignment="1">
      <alignment horizontal="justify" vertical="center"/>
    </xf>
    <xf numFmtId="0" fontId="9" fillId="6" borderId="14"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24" xfId="0" applyFont="1" applyFill="1" applyBorder="1" applyAlignment="1">
      <alignment horizontal="center" vertical="center"/>
    </xf>
    <xf numFmtId="0" fontId="9" fillId="7" borderId="5" xfId="0" applyFont="1" applyFill="1" applyBorder="1" applyAlignment="1">
      <alignment horizontal="center" vertical="center" textRotation="90"/>
    </xf>
    <xf numFmtId="0" fontId="9" fillId="7" borderId="6" xfId="0" applyFont="1" applyFill="1" applyBorder="1" applyAlignment="1">
      <alignment horizontal="center" vertical="center" textRotation="90"/>
    </xf>
    <xf numFmtId="0" fontId="9" fillId="7" borderId="5" xfId="0" applyFont="1" applyFill="1" applyBorder="1" applyAlignment="1">
      <alignment horizontal="center" vertical="center" textRotation="90" wrapText="1"/>
    </xf>
    <xf numFmtId="0" fontId="9" fillId="7" borderId="6" xfId="0" applyFont="1" applyFill="1" applyBorder="1" applyAlignment="1">
      <alignment horizontal="center" vertical="center" textRotation="90" wrapText="1"/>
    </xf>
    <xf numFmtId="0" fontId="6" fillId="0" borderId="12"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3" xfId="0" applyFont="1" applyBorder="1" applyAlignment="1">
      <alignment horizontal="center"/>
    </xf>
    <xf numFmtId="0" fontId="6" fillId="0" borderId="25" xfId="0" applyFont="1" applyBorder="1" applyAlignment="1">
      <alignment horizontal="center"/>
    </xf>
    <xf numFmtId="0" fontId="6" fillId="0" borderId="32" xfId="0" applyFont="1" applyBorder="1" applyAlignment="1">
      <alignment horizontal="center"/>
    </xf>
    <xf numFmtId="0" fontId="6" fillId="0" borderId="38"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6" xfId="0" applyFont="1" applyBorder="1" applyAlignment="1">
      <alignment horizontal="center"/>
    </xf>
    <xf numFmtId="0" fontId="9" fillId="0" borderId="0" xfId="0" applyFont="1" applyBorder="1" applyAlignment="1">
      <alignment horizontal="justify" vertical="justify"/>
    </xf>
    <xf numFmtId="0" fontId="15" fillId="7" borderId="7" xfId="0" applyFont="1" applyFill="1" applyBorder="1" applyAlignment="1">
      <alignment horizontal="center" vertical="center"/>
    </xf>
    <xf numFmtId="3" fontId="13" fillId="3" borderId="12" xfId="0" applyNumberFormat="1" applyFont="1" applyFill="1" applyBorder="1" applyAlignment="1">
      <alignment horizontal="center"/>
    </xf>
    <xf numFmtId="3" fontId="5" fillId="0" borderId="9" xfId="0" applyNumberFormat="1" applyFont="1" applyBorder="1" applyAlignment="1">
      <alignment horizontal="center" vertical="center"/>
    </xf>
    <xf numFmtId="0" fontId="5" fillId="7" borderId="7" xfId="0" applyFont="1" applyFill="1" applyBorder="1" applyAlignment="1">
      <alignment horizontal="center" vertical="center"/>
    </xf>
    <xf numFmtId="0" fontId="9" fillId="0" borderId="0" xfId="0" applyFont="1" applyFill="1" applyBorder="1" applyAlignment="1">
      <alignment vertical="justify"/>
    </xf>
    <xf numFmtId="0" fontId="5" fillId="7" borderId="2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6" xfId="0" applyFont="1" applyFill="1" applyBorder="1" applyAlignment="1">
      <alignment horizontal="center" vertical="center"/>
    </xf>
    <xf numFmtId="0" fontId="9" fillId="4" borderId="5" xfId="0" applyFont="1" applyFill="1" applyBorder="1" applyAlignment="1">
      <alignment horizontal="center" vertical="justify"/>
    </xf>
    <xf numFmtId="0" fontId="9" fillId="4" borderId="16" xfId="0" applyFont="1" applyFill="1" applyBorder="1" applyAlignment="1">
      <alignment horizontal="center" vertical="justify"/>
    </xf>
    <xf numFmtId="0" fontId="9" fillId="4" borderId="6" xfId="0" applyFont="1" applyFill="1" applyBorder="1" applyAlignment="1">
      <alignment horizontal="center" vertical="justify"/>
    </xf>
    <xf numFmtId="3" fontId="5" fillId="0" borderId="10" xfId="0" applyNumberFormat="1" applyFont="1" applyBorder="1" applyAlignment="1">
      <alignment horizontal="center" vertical="center"/>
    </xf>
    <xf numFmtId="3" fontId="13" fillId="3" borderId="13" xfId="0" applyNumberFormat="1" applyFont="1" applyFill="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0" xfId="0" applyFont="1" applyBorder="1" applyAlignment="1">
      <alignment horizontal="center"/>
    </xf>
    <xf numFmtId="0" fontId="6" fillId="0" borderId="31" xfId="0" applyFont="1" applyBorder="1" applyAlignment="1">
      <alignment horizontal="center"/>
    </xf>
    <xf numFmtId="0" fontId="6" fillId="0" borderId="21" xfId="0" applyFont="1" applyBorder="1" applyAlignment="1">
      <alignment horizontal="center"/>
    </xf>
    <xf numFmtId="0" fontId="9" fillId="5" borderId="7" xfId="0" applyFont="1" applyFill="1" applyBorder="1" applyAlignment="1">
      <alignment horizontal="center" vertical="justify"/>
    </xf>
    <xf numFmtId="0" fontId="9" fillId="7" borderId="7"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2" fillId="7" borderId="16"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7" fillId="5" borderId="0" xfId="0" applyFont="1" applyFill="1" applyAlignment="1">
      <alignment horizontal="center" vertical="center"/>
    </xf>
    <xf numFmtId="0" fontId="12" fillId="7" borderId="22"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3"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4" xfId="0" applyFont="1" applyFill="1" applyBorder="1" applyAlignment="1">
      <alignment horizontal="center" vertical="center"/>
    </xf>
    <xf numFmtId="0" fontId="12" fillId="7" borderId="3" xfId="0" applyFont="1" applyFill="1" applyBorder="1" applyAlignment="1">
      <alignment horizontal="center" vertical="center"/>
    </xf>
    <xf numFmtId="0" fontId="26" fillId="7" borderId="49" xfId="0" applyFont="1" applyFill="1" applyBorder="1" applyAlignment="1">
      <alignment horizontal="center" vertical="center"/>
    </xf>
    <xf numFmtId="0" fontId="26" fillId="7" borderId="50" xfId="0" applyFont="1" applyFill="1" applyBorder="1" applyAlignment="1">
      <alignment horizontal="center" vertical="center"/>
    </xf>
    <xf numFmtId="0" fontId="26" fillId="7" borderId="51" xfId="0" applyFont="1" applyFill="1" applyBorder="1" applyAlignment="1">
      <alignment horizontal="center" vertical="center"/>
    </xf>
    <xf numFmtId="49" fontId="27" fillId="0" borderId="61" xfId="0" applyNumberFormat="1" applyFont="1" applyBorder="1" applyAlignment="1">
      <alignment horizontal="left" vertical="justify"/>
    </xf>
    <xf numFmtId="0" fontId="28" fillId="7" borderId="7"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0" applyFont="1" applyFill="1" applyBorder="1" applyAlignment="1">
      <alignment horizontal="center"/>
    </xf>
    <xf numFmtId="49" fontId="26" fillId="0" borderId="0" xfId="0" applyNumberFormat="1" applyFont="1" applyFill="1" applyBorder="1" applyAlignment="1"/>
    <xf numFmtId="49" fontId="27" fillId="0" borderId="53" xfId="0" applyNumberFormat="1" applyFont="1" applyBorder="1" applyAlignment="1">
      <alignment horizontal="center" vertical="justify"/>
    </xf>
    <xf numFmtId="49" fontId="27" fillId="0" borderId="54" xfId="0" applyNumberFormat="1" applyFont="1" applyBorder="1" applyAlignment="1">
      <alignment horizontal="center" vertical="justify"/>
    </xf>
    <xf numFmtId="49" fontId="27" fillId="0" borderId="56" xfId="0" applyNumberFormat="1" applyFont="1" applyBorder="1" applyAlignment="1">
      <alignment horizontal="center" vertical="justify"/>
    </xf>
    <xf numFmtId="49" fontId="27" fillId="0" borderId="18" xfId="0" applyNumberFormat="1" applyFont="1" applyBorder="1" applyAlignment="1">
      <alignment horizontal="center" vertical="justify"/>
    </xf>
    <xf numFmtId="0" fontId="28" fillId="7" borderId="7" xfId="0" applyFont="1" applyFill="1" applyBorder="1" applyAlignment="1">
      <alignment horizontal="center" vertical="center"/>
    </xf>
    <xf numFmtId="0" fontId="26" fillId="7" borderId="7" xfId="0" applyFont="1" applyFill="1" applyBorder="1" applyAlignment="1">
      <alignment horizontal="center" vertical="center" wrapText="1"/>
    </xf>
    <xf numFmtId="49" fontId="27" fillId="0" borderId="58" xfId="0" applyNumberFormat="1" applyFont="1" applyBorder="1" applyAlignment="1">
      <alignment horizontal="center" vertical="justify"/>
    </xf>
    <xf numFmtId="49" fontId="27" fillId="0" borderId="59" xfId="0" applyNumberFormat="1" applyFont="1" applyBorder="1" applyAlignment="1">
      <alignment horizontal="center" vertical="justify"/>
    </xf>
    <xf numFmtId="0" fontId="22" fillId="5" borderId="15" xfId="0" applyFont="1" applyFill="1" applyBorder="1" applyAlignment="1">
      <alignment horizontal="center" vertical="center"/>
    </xf>
    <xf numFmtId="0" fontId="22" fillId="5" borderId="0" xfId="0" applyFont="1" applyFill="1" applyBorder="1" applyAlignment="1">
      <alignment horizontal="center" vertical="center"/>
    </xf>
    <xf numFmtId="0" fontId="9" fillId="7" borderId="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6" xfId="0" applyFont="1" applyFill="1" applyBorder="1" applyAlignment="1">
      <alignment horizontal="center" vertical="center" wrapText="1"/>
    </xf>
    <xf numFmtId="49" fontId="13" fillId="0" borderId="18" xfId="0" applyNumberFormat="1" applyFont="1" applyBorder="1" applyAlignment="1">
      <alignment horizontal="left" vertical="center"/>
    </xf>
    <xf numFmtId="49" fontId="13" fillId="0" borderId="19" xfId="0" applyNumberFormat="1" applyFont="1" applyBorder="1" applyAlignment="1">
      <alignment horizontal="left" vertical="center"/>
    </xf>
    <xf numFmtId="0" fontId="5" fillId="0" borderId="20" xfId="0" applyFont="1" applyBorder="1" applyAlignment="1">
      <alignment vertical="center"/>
    </xf>
    <xf numFmtId="0" fontId="5" fillId="0" borderId="31" xfId="0" applyFont="1" applyBorder="1" applyAlignment="1">
      <alignment vertical="center"/>
    </xf>
    <xf numFmtId="0" fontId="5" fillId="0" borderId="41" xfId="0" applyFont="1" applyBorder="1" applyAlignment="1">
      <alignment vertical="center"/>
    </xf>
    <xf numFmtId="49" fontId="9" fillId="0" borderId="34"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wrapText="1"/>
    </xf>
    <xf numFmtId="0" fontId="9" fillId="0" borderId="0" xfId="0" applyFont="1" applyBorder="1" applyAlignment="1"/>
    <xf numFmtId="0" fontId="9" fillId="0" borderId="15" xfId="0" applyFont="1" applyBorder="1" applyAlignment="1">
      <alignment wrapText="1"/>
    </xf>
    <xf numFmtId="49" fontId="13" fillId="0" borderId="9" xfId="0" applyNumberFormat="1" applyFont="1" applyBorder="1" applyAlignment="1">
      <alignment horizontal="left" vertical="center"/>
    </xf>
    <xf numFmtId="49" fontId="13" fillId="0" borderId="10" xfId="0" applyNumberFormat="1" applyFont="1" applyBorder="1" applyAlignment="1">
      <alignment horizontal="left" vertical="center"/>
    </xf>
    <xf numFmtId="0" fontId="5" fillId="4" borderId="7" xfId="0" applyFont="1" applyFill="1" applyBorder="1" applyAlignment="1">
      <alignment horizontal="center" vertical="center"/>
    </xf>
    <xf numFmtId="0" fontId="6" fillId="0" borderId="7" xfId="0" applyFont="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9" fillId="0" borderId="0" xfId="0" applyFont="1" applyFill="1" applyBorder="1" applyAlignment="1">
      <alignment horizontal="left" vertical="justify"/>
    </xf>
    <xf numFmtId="0" fontId="5" fillId="0" borderId="20" xfId="0" applyNumberFormat="1" applyFont="1" applyBorder="1" applyAlignment="1">
      <alignment horizontal="left" vertical="center"/>
    </xf>
    <xf numFmtId="0" fontId="5" fillId="0" borderId="31" xfId="0" applyNumberFormat="1" applyFont="1" applyBorder="1" applyAlignment="1">
      <alignment horizontal="left" vertical="center"/>
    </xf>
    <xf numFmtId="0" fontId="5" fillId="0" borderId="41" xfId="0" applyNumberFormat="1" applyFont="1" applyBorder="1" applyAlignment="1">
      <alignment horizontal="left" vertical="center"/>
    </xf>
    <xf numFmtId="0" fontId="5" fillId="0" borderId="25" xfId="0" applyNumberFormat="1" applyFont="1" applyBorder="1" applyAlignment="1">
      <alignment horizontal="left" vertical="center"/>
    </xf>
    <xf numFmtId="0" fontId="5" fillId="0" borderId="32" xfId="0" applyNumberFormat="1" applyFont="1" applyBorder="1" applyAlignment="1">
      <alignment horizontal="left" vertical="center"/>
    </xf>
    <xf numFmtId="0" fontId="5" fillId="0" borderId="40" xfId="0" applyNumberFormat="1" applyFont="1" applyBorder="1" applyAlignment="1">
      <alignment horizontal="left" vertical="center"/>
    </xf>
    <xf numFmtId="0" fontId="5" fillId="0" borderId="33" xfId="0" applyNumberFormat="1" applyFont="1" applyBorder="1" applyAlignment="1">
      <alignment horizontal="left" vertical="center"/>
    </xf>
    <xf numFmtId="0" fontId="5" fillId="0" borderId="34" xfId="0" applyNumberFormat="1" applyFont="1" applyBorder="1" applyAlignment="1">
      <alignment horizontal="left" vertical="center"/>
    </xf>
    <xf numFmtId="0" fontId="5" fillId="0" borderId="35" xfId="0" applyNumberFormat="1" applyFont="1" applyBorder="1" applyAlignment="1">
      <alignment horizontal="left" vertical="center"/>
    </xf>
    <xf numFmtId="0" fontId="22" fillId="5" borderId="1" xfId="0" applyFont="1" applyFill="1" applyBorder="1" applyAlignment="1">
      <alignment horizontal="center"/>
    </xf>
    <xf numFmtId="0" fontId="5" fillId="0" borderId="18" xfId="0" applyFont="1" applyBorder="1" applyAlignment="1">
      <alignment vertical="center"/>
    </xf>
    <xf numFmtId="0" fontId="5" fillId="0" borderId="19" xfId="0" applyFont="1" applyBorder="1" applyAlignment="1">
      <alignment vertical="center"/>
    </xf>
    <xf numFmtId="0" fontId="10" fillId="6" borderId="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6" xfId="0" applyFont="1" applyFill="1" applyBorder="1" applyAlignment="1">
      <alignment horizontal="center" vertical="center"/>
    </xf>
    <xf numFmtId="0" fontId="9" fillId="0" borderId="0" xfId="0" applyFont="1" applyAlignment="1">
      <alignment horizontal="center"/>
    </xf>
    <xf numFmtId="0" fontId="10" fillId="6" borderId="14"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23" fillId="6" borderId="5" xfId="0" applyFont="1" applyFill="1" applyBorder="1" applyAlignment="1">
      <alignment horizontal="center" vertical="center"/>
    </xf>
    <xf numFmtId="0" fontId="23" fillId="6" borderId="16" xfId="0" applyFont="1" applyFill="1" applyBorder="1" applyAlignment="1">
      <alignment horizontal="center" vertical="center"/>
    </xf>
    <xf numFmtId="0" fontId="23" fillId="6" borderId="6" xfId="0" applyFont="1" applyFill="1" applyBorder="1" applyAlignment="1">
      <alignment horizontal="center" vertical="center"/>
    </xf>
    <xf numFmtId="0" fontId="9" fillId="7" borderId="22" xfId="0" applyFont="1" applyFill="1" applyBorder="1" applyAlignment="1">
      <alignment horizontal="center"/>
    </xf>
    <xf numFmtId="0" fontId="9" fillId="7" borderId="15" xfId="0" applyFont="1" applyFill="1" applyBorder="1" applyAlignment="1">
      <alignment horizontal="center"/>
    </xf>
    <xf numFmtId="0" fontId="9" fillId="7" borderId="14" xfId="0" applyFont="1" applyFill="1" applyBorder="1" applyAlignment="1">
      <alignment horizontal="center"/>
    </xf>
    <xf numFmtId="0" fontId="9" fillId="7" borderId="26" xfId="0" applyFont="1" applyFill="1" applyBorder="1" applyAlignment="1">
      <alignment horizontal="center"/>
    </xf>
    <xf numFmtId="0" fontId="9" fillId="7" borderId="0" xfId="0" applyFont="1" applyFill="1" applyBorder="1" applyAlignment="1">
      <alignment horizontal="center"/>
    </xf>
    <xf numFmtId="0" fontId="9" fillId="7" borderId="27" xfId="0" applyFont="1" applyFill="1" applyBorder="1" applyAlignment="1">
      <alignment horizontal="center"/>
    </xf>
    <xf numFmtId="0" fontId="9" fillId="7" borderId="23" xfId="0" applyFont="1" applyFill="1" applyBorder="1" applyAlignment="1">
      <alignment horizontal="center"/>
    </xf>
    <xf numFmtId="0" fontId="9" fillId="7" borderId="1" xfId="0" applyFont="1" applyFill="1" applyBorder="1" applyAlignment="1">
      <alignment horizontal="center"/>
    </xf>
    <xf numFmtId="0" fontId="9" fillId="7" borderId="24" xfId="0" applyFont="1" applyFill="1" applyBorder="1" applyAlignment="1">
      <alignment horizontal="center"/>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D4C19C"/>
      <color rgb="FFB38E5D"/>
      <color rgb="FF9D244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67"/>
  <sheetViews>
    <sheetView tabSelected="1" view="pageBreakPreview" zoomScaleNormal="70" zoomScaleSheetLayoutView="100" workbookViewId="0">
      <selection activeCell="A6" sqref="A6:P6"/>
    </sheetView>
  </sheetViews>
  <sheetFormatPr baseColWidth="10" defaultColWidth="11" defaultRowHeight="16.8" x14ac:dyDescent="0.4"/>
  <cols>
    <col min="1" max="1" width="57.09765625" style="3" customWidth="1"/>
    <col min="2" max="2" width="8.5" style="2" customWidth="1"/>
    <col min="3" max="3" width="7.5" style="2" customWidth="1"/>
    <col min="4" max="4" width="10.3984375" style="2" customWidth="1"/>
    <col min="5" max="5" width="7.59765625" style="2" customWidth="1"/>
    <col min="6" max="6" width="8.5" style="2" customWidth="1"/>
    <col min="7" max="7" width="7" style="2" customWidth="1"/>
    <col min="8" max="8" width="8.59765625" style="2" customWidth="1"/>
    <col min="9" max="9" width="10.09765625" style="2" bestFit="1" customWidth="1"/>
    <col min="10" max="10" width="7.09765625" style="2" customWidth="1"/>
    <col min="11" max="11" width="6.09765625" style="2" customWidth="1"/>
    <col min="12" max="12" width="7.59765625" style="2" customWidth="1"/>
    <col min="13" max="13" width="7.19921875" style="2" bestFit="1" customWidth="1"/>
    <col min="14" max="14" width="6.5" style="2" customWidth="1"/>
    <col min="15" max="15" width="7.19921875" style="2" bestFit="1" customWidth="1"/>
    <col min="16" max="16" width="8.09765625" style="2" bestFit="1" customWidth="1"/>
    <col min="17" max="17" width="6.09765625" style="2" bestFit="1" customWidth="1"/>
    <col min="18" max="18" width="5.69921875" style="2" bestFit="1" customWidth="1"/>
    <col min="19" max="19" width="7.69921875" style="2" bestFit="1" customWidth="1"/>
    <col min="20" max="20" width="9.59765625" style="2" customWidth="1"/>
    <col min="21" max="21" width="7.19921875" style="2" bestFit="1" customWidth="1"/>
    <col min="22" max="22" width="6.69921875" style="2" bestFit="1" customWidth="1"/>
    <col min="23" max="23" width="6.09765625" style="2" customWidth="1"/>
    <col min="24" max="24" width="7.5" style="2" customWidth="1"/>
    <col min="25" max="25" width="8.69921875" style="2" bestFit="1" customWidth="1"/>
    <col min="26" max="28" width="8.5" style="2" customWidth="1"/>
    <col min="29" max="16384" width="11" style="2"/>
  </cols>
  <sheetData>
    <row r="1" spans="1:19" x14ac:dyDescent="0.4">
      <c r="A1" s="1"/>
    </row>
    <row r="2" spans="1:19" ht="18" x14ac:dyDescent="0.4">
      <c r="A2" s="467" t="s">
        <v>284</v>
      </c>
      <c r="B2" s="467"/>
      <c r="C2" s="467"/>
      <c r="D2" s="467"/>
      <c r="E2" s="467"/>
      <c r="F2" s="467"/>
      <c r="G2" s="467"/>
      <c r="H2" s="467"/>
      <c r="I2" s="467"/>
      <c r="J2" s="467"/>
      <c r="K2" s="467"/>
      <c r="L2" s="467"/>
      <c r="M2" s="467"/>
      <c r="N2" s="467"/>
      <c r="O2" s="467"/>
      <c r="P2" s="467"/>
      <c r="Q2" s="467"/>
      <c r="R2" s="467"/>
      <c r="S2" s="467"/>
    </row>
    <row r="3" spans="1:19" x14ac:dyDescent="0.4">
      <c r="B3" s="4"/>
      <c r="C3" s="4"/>
      <c r="D3" s="4"/>
      <c r="E3" s="4"/>
      <c r="F3" s="4"/>
      <c r="G3" s="4"/>
      <c r="H3" s="4"/>
      <c r="I3" s="4"/>
      <c r="J3" s="4"/>
      <c r="K3" s="4"/>
      <c r="L3" s="4"/>
      <c r="M3" s="4"/>
      <c r="N3" s="4"/>
      <c r="O3" s="4"/>
      <c r="P3" s="4"/>
    </row>
    <row r="4" spans="1:19" ht="17.399999999999999" thickBot="1" x14ac:dyDescent="0.45">
      <c r="D4" s="326" t="s">
        <v>0</v>
      </c>
      <c r="E4" s="326"/>
      <c r="F4" s="326"/>
      <c r="G4" s="326"/>
      <c r="H4" s="326"/>
      <c r="I4" s="365"/>
      <c r="J4" s="365"/>
      <c r="K4" s="365"/>
      <c r="L4" s="365"/>
      <c r="M4" s="365"/>
      <c r="N4" s="365"/>
      <c r="O4" s="365"/>
      <c r="P4" s="365"/>
      <c r="Q4" s="365"/>
      <c r="R4" s="365"/>
      <c r="S4" s="365"/>
    </row>
    <row r="5" spans="1:19" s="302" customFormat="1" ht="52.5" customHeight="1" thickBot="1" x14ac:dyDescent="0.3">
      <c r="A5" s="475" t="s">
        <v>329</v>
      </c>
      <c r="B5" s="476"/>
      <c r="C5" s="476"/>
      <c r="D5" s="476"/>
      <c r="E5" s="476"/>
      <c r="F5" s="476"/>
      <c r="G5" s="476"/>
      <c r="H5" s="476"/>
      <c r="I5" s="476"/>
      <c r="J5" s="476"/>
      <c r="K5" s="476"/>
      <c r="L5" s="476"/>
      <c r="M5" s="476"/>
      <c r="N5" s="476"/>
      <c r="O5" s="476"/>
      <c r="P5" s="477"/>
      <c r="Q5" s="323" t="s">
        <v>306</v>
      </c>
      <c r="R5" s="323" t="s">
        <v>307</v>
      </c>
      <c r="S5" s="323" t="s">
        <v>308</v>
      </c>
    </row>
    <row r="6" spans="1:19" s="302" customFormat="1" ht="13.8" x14ac:dyDescent="0.25">
      <c r="A6" s="486"/>
      <c r="B6" s="487"/>
      <c r="C6" s="487"/>
      <c r="D6" s="487"/>
      <c r="E6" s="487"/>
      <c r="F6" s="487"/>
      <c r="G6" s="487"/>
      <c r="H6" s="487"/>
      <c r="I6" s="487"/>
      <c r="J6" s="487"/>
      <c r="K6" s="487"/>
      <c r="L6" s="487"/>
      <c r="M6" s="487"/>
      <c r="N6" s="487"/>
      <c r="O6" s="487"/>
      <c r="P6" s="487"/>
      <c r="Q6" s="303"/>
      <c r="R6" s="303"/>
      <c r="S6" s="304"/>
    </row>
    <row r="7" spans="1:19" s="302" customFormat="1" ht="13.8" x14ac:dyDescent="0.25">
      <c r="A7" s="488"/>
      <c r="B7" s="489"/>
      <c r="C7" s="489"/>
      <c r="D7" s="489"/>
      <c r="E7" s="489"/>
      <c r="F7" s="489"/>
      <c r="G7" s="489"/>
      <c r="H7" s="489"/>
      <c r="I7" s="489"/>
      <c r="J7" s="489"/>
      <c r="K7" s="489"/>
      <c r="L7" s="489"/>
      <c r="M7" s="489"/>
      <c r="N7" s="489"/>
      <c r="O7" s="489"/>
      <c r="P7" s="489"/>
      <c r="Q7" s="305"/>
      <c r="R7" s="305"/>
      <c r="S7" s="306"/>
    </row>
    <row r="8" spans="1:19" s="302" customFormat="1" ht="13.8" x14ac:dyDescent="0.25">
      <c r="A8" s="488"/>
      <c r="B8" s="489"/>
      <c r="C8" s="489"/>
      <c r="D8" s="489"/>
      <c r="E8" s="489"/>
      <c r="F8" s="489"/>
      <c r="G8" s="489"/>
      <c r="H8" s="489"/>
      <c r="I8" s="489"/>
      <c r="J8" s="489"/>
      <c r="K8" s="489"/>
      <c r="L8" s="489"/>
      <c r="M8" s="489"/>
      <c r="N8" s="489"/>
      <c r="O8" s="489"/>
      <c r="P8" s="489"/>
      <c r="Q8" s="305"/>
      <c r="R8" s="305"/>
      <c r="S8" s="306"/>
    </row>
    <row r="9" spans="1:19" s="302" customFormat="1" ht="13.8" x14ac:dyDescent="0.25">
      <c r="A9" s="488"/>
      <c r="B9" s="489"/>
      <c r="C9" s="489"/>
      <c r="D9" s="489"/>
      <c r="E9" s="489"/>
      <c r="F9" s="489"/>
      <c r="G9" s="489"/>
      <c r="H9" s="489"/>
      <c r="I9" s="489"/>
      <c r="J9" s="489"/>
      <c r="K9" s="489"/>
      <c r="L9" s="489"/>
      <c r="M9" s="489"/>
      <c r="N9" s="489"/>
      <c r="O9" s="489"/>
      <c r="P9" s="489"/>
      <c r="Q9" s="305"/>
      <c r="R9" s="305"/>
      <c r="S9" s="306"/>
    </row>
    <row r="10" spans="1:19" s="302" customFormat="1" ht="13.8" x14ac:dyDescent="0.25">
      <c r="A10" s="488"/>
      <c r="B10" s="489"/>
      <c r="C10" s="489"/>
      <c r="D10" s="489"/>
      <c r="E10" s="489"/>
      <c r="F10" s="489"/>
      <c r="G10" s="489"/>
      <c r="H10" s="489"/>
      <c r="I10" s="489"/>
      <c r="J10" s="489"/>
      <c r="K10" s="489"/>
      <c r="L10" s="489"/>
      <c r="M10" s="489"/>
      <c r="N10" s="489"/>
      <c r="O10" s="489"/>
      <c r="P10" s="489"/>
      <c r="Q10" s="305"/>
      <c r="R10" s="305"/>
      <c r="S10" s="306"/>
    </row>
    <row r="11" spans="1:19" s="302" customFormat="1" ht="13.8" x14ac:dyDescent="0.25">
      <c r="A11" s="488"/>
      <c r="B11" s="489"/>
      <c r="C11" s="489"/>
      <c r="D11" s="489"/>
      <c r="E11" s="489"/>
      <c r="F11" s="489"/>
      <c r="G11" s="489"/>
      <c r="H11" s="489"/>
      <c r="I11" s="489"/>
      <c r="J11" s="489"/>
      <c r="K11" s="489"/>
      <c r="L11" s="489"/>
      <c r="M11" s="489"/>
      <c r="N11" s="489"/>
      <c r="O11" s="489"/>
      <c r="P11" s="489"/>
      <c r="Q11" s="305"/>
      <c r="R11" s="305"/>
      <c r="S11" s="306"/>
    </row>
    <row r="12" spans="1:19" s="302" customFormat="1" ht="13.8" x14ac:dyDescent="0.25">
      <c r="A12" s="488"/>
      <c r="B12" s="489"/>
      <c r="C12" s="489"/>
      <c r="D12" s="489"/>
      <c r="E12" s="489"/>
      <c r="F12" s="489"/>
      <c r="G12" s="489"/>
      <c r="H12" s="489"/>
      <c r="I12" s="489"/>
      <c r="J12" s="489"/>
      <c r="K12" s="489"/>
      <c r="L12" s="489"/>
      <c r="M12" s="489"/>
      <c r="N12" s="489"/>
      <c r="O12" s="489"/>
      <c r="P12" s="489"/>
      <c r="Q12" s="305"/>
      <c r="R12" s="305"/>
      <c r="S12" s="306"/>
    </row>
    <row r="13" spans="1:19" s="302" customFormat="1" ht="13.8" x14ac:dyDescent="0.25">
      <c r="A13" s="488"/>
      <c r="B13" s="489"/>
      <c r="C13" s="489"/>
      <c r="D13" s="489"/>
      <c r="E13" s="489"/>
      <c r="F13" s="489"/>
      <c r="G13" s="489"/>
      <c r="H13" s="489"/>
      <c r="I13" s="489"/>
      <c r="J13" s="489"/>
      <c r="K13" s="489"/>
      <c r="L13" s="489"/>
      <c r="M13" s="489"/>
      <c r="N13" s="489"/>
      <c r="O13" s="489"/>
      <c r="P13" s="489"/>
      <c r="Q13" s="305"/>
      <c r="R13" s="305"/>
      <c r="S13" s="306"/>
    </row>
    <row r="14" spans="1:19" s="302" customFormat="1" ht="14.4" thickBot="1" x14ac:dyDescent="0.3">
      <c r="A14" s="492"/>
      <c r="B14" s="493"/>
      <c r="C14" s="493"/>
      <c r="D14" s="493"/>
      <c r="E14" s="493"/>
      <c r="F14" s="493"/>
      <c r="G14" s="493"/>
      <c r="H14" s="493"/>
      <c r="I14" s="493"/>
      <c r="J14" s="493"/>
      <c r="K14" s="493"/>
      <c r="L14" s="493"/>
      <c r="M14" s="493"/>
      <c r="N14" s="493"/>
      <c r="O14" s="493"/>
      <c r="P14" s="493"/>
      <c r="Q14" s="307"/>
      <c r="R14" s="307"/>
      <c r="S14" s="308"/>
    </row>
    <row r="15" spans="1:19" s="302" customFormat="1" ht="13.8" x14ac:dyDescent="0.25">
      <c r="A15" s="478" t="s">
        <v>309</v>
      </c>
      <c r="B15" s="478"/>
      <c r="C15" s="478"/>
      <c r="D15" s="478"/>
      <c r="E15" s="478"/>
      <c r="F15" s="478"/>
      <c r="G15" s="478"/>
      <c r="H15" s="478"/>
      <c r="I15" s="478"/>
      <c r="J15" s="478"/>
      <c r="K15" s="478"/>
      <c r="L15" s="478"/>
      <c r="M15" s="478"/>
      <c r="N15" s="478"/>
      <c r="O15" s="478"/>
      <c r="P15" s="478"/>
      <c r="Q15" s="478"/>
      <c r="R15" s="478"/>
      <c r="S15" s="478"/>
    </row>
    <row r="16" spans="1:19" s="302" customFormat="1" ht="13.8" x14ac:dyDescent="0.25"/>
    <row r="17" spans="1:23" s="302" customFormat="1" ht="13.8" customHeight="1" x14ac:dyDescent="0.3">
      <c r="A17" s="491" t="s">
        <v>310</v>
      </c>
      <c r="B17" s="479" t="s">
        <v>311</v>
      </c>
      <c r="C17" s="479" t="s">
        <v>312</v>
      </c>
      <c r="D17" s="479" t="s">
        <v>313</v>
      </c>
      <c r="E17" s="484" t="s">
        <v>314</v>
      </c>
      <c r="F17" s="484"/>
      <c r="G17" s="484"/>
      <c r="H17" s="484"/>
      <c r="I17" s="484"/>
      <c r="J17" s="480" t="s">
        <v>167</v>
      </c>
      <c r="K17" s="481"/>
      <c r="L17" s="490" t="s">
        <v>315</v>
      </c>
      <c r="M17" s="490"/>
      <c r="N17" s="490"/>
      <c r="O17" s="479" t="s">
        <v>316</v>
      </c>
      <c r="P17" s="479" t="s">
        <v>328</v>
      </c>
      <c r="Q17" s="484" t="s">
        <v>317</v>
      </c>
      <c r="R17" s="484"/>
      <c r="S17" s="484"/>
      <c r="T17" s="484"/>
      <c r="U17" s="479" t="s">
        <v>318</v>
      </c>
      <c r="V17" s="479" t="s">
        <v>319</v>
      </c>
      <c r="W17" s="479" t="s">
        <v>308</v>
      </c>
    </row>
    <row r="18" spans="1:23" s="302" customFormat="1" ht="14.4" x14ac:dyDescent="0.3">
      <c r="A18" s="491"/>
      <c r="B18" s="479"/>
      <c r="C18" s="479"/>
      <c r="D18" s="479"/>
      <c r="E18" s="479" t="s">
        <v>17</v>
      </c>
      <c r="F18" s="479" t="s">
        <v>18</v>
      </c>
      <c r="G18" s="479" t="s">
        <v>49</v>
      </c>
      <c r="H18" s="479" t="s">
        <v>50</v>
      </c>
      <c r="I18" s="479" t="s">
        <v>51</v>
      </c>
      <c r="J18" s="482" t="s">
        <v>42</v>
      </c>
      <c r="K18" s="482" t="s">
        <v>41</v>
      </c>
      <c r="L18" s="490"/>
      <c r="M18" s="490"/>
      <c r="N18" s="490"/>
      <c r="O18" s="479"/>
      <c r="P18" s="479"/>
      <c r="Q18" s="484" t="s">
        <v>320</v>
      </c>
      <c r="R18" s="484"/>
      <c r="S18" s="484" t="s">
        <v>321</v>
      </c>
      <c r="T18" s="484"/>
      <c r="U18" s="479"/>
      <c r="V18" s="479"/>
      <c r="W18" s="479"/>
    </row>
    <row r="19" spans="1:23" s="302" customFormat="1" ht="39.75" customHeight="1" x14ac:dyDescent="0.25">
      <c r="A19" s="491"/>
      <c r="B19" s="479"/>
      <c r="C19" s="479"/>
      <c r="D19" s="479"/>
      <c r="E19" s="479" t="s">
        <v>17</v>
      </c>
      <c r="F19" s="479" t="s">
        <v>18</v>
      </c>
      <c r="G19" s="479" t="s">
        <v>49</v>
      </c>
      <c r="H19" s="479" t="s">
        <v>322</v>
      </c>
      <c r="I19" s="479" t="s">
        <v>51</v>
      </c>
      <c r="J19" s="483"/>
      <c r="K19" s="483"/>
      <c r="L19" s="324" t="s">
        <v>323</v>
      </c>
      <c r="M19" s="324" t="s">
        <v>324</v>
      </c>
      <c r="N19" s="324" t="s">
        <v>325</v>
      </c>
      <c r="O19" s="479"/>
      <c r="P19" s="479"/>
      <c r="Q19" s="324" t="s">
        <v>208</v>
      </c>
      <c r="R19" s="324" t="s">
        <v>326</v>
      </c>
      <c r="S19" s="324" t="s">
        <v>209</v>
      </c>
      <c r="T19" s="324" t="s">
        <v>210</v>
      </c>
      <c r="U19" s="479"/>
      <c r="V19" s="479"/>
      <c r="W19" s="479"/>
    </row>
    <row r="20" spans="1:23" s="302" customFormat="1" ht="13.8" x14ac:dyDescent="0.25">
      <c r="A20" s="309"/>
      <c r="B20" s="310"/>
      <c r="C20" s="311"/>
      <c r="D20" s="311"/>
      <c r="E20" s="311"/>
      <c r="F20" s="312"/>
      <c r="G20" s="312"/>
      <c r="H20" s="312"/>
      <c r="I20" s="312"/>
      <c r="J20" s="312"/>
      <c r="K20" s="312"/>
      <c r="L20" s="312"/>
      <c r="M20" s="312"/>
      <c r="N20" s="312"/>
      <c r="O20" s="312"/>
      <c r="P20" s="312"/>
      <c r="Q20" s="311"/>
      <c r="R20" s="311"/>
      <c r="S20" s="311"/>
      <c r="T20" s="311"/>
      <c r="U20" s="311"/>
      <c r="V20" s="311"/>
      <c r="W20" s="313"/>
    </row>
    <row r="21" spans="1:23" s="302" customFormat="1" ht="13.8" x14ac:dyDescent="0.25">
      <c r="A21" s="314"/>
      <c r="B21" s="315"/>
      <c r="C21" s="305"/>
      <c r="D21" s="305"/>
      <c r="E21" s="305"/>
      <c r="F21" s="316"/>
      <c r="G21" s="316"/>
      <c r="H21" s="316"/>
      <c r="I21" s="316"/>
      <c r="J21" s="316"/>
      <c r="K21" s="316"/>
      <c r="L21" s="316"/>
      <c r="M21" s="316"/>
      <c r="N21" s="316"/>
      <c r="O21" s="316"/>
      <c r="P21" s="316"/>
      <c r="Q21" s="305"/>
      <c r="R21" s="305"/>
      <c r="S21" s="305"/>
      <c r="T21" s="305"/>
      <c r="U21" s="305"/>
      <c r="V21" s="305"/>
      <c r="W21" s="317"/>
    </row>
    <row r="22" spans="1:23" s="302" customFormat="1" ht="13.8" x14ac:dyDescent="0.25">
      <c r="A22" s="314"/>
      <c r="B22" s="315"/>
      <c r="C22" s="305"/>
      <c r="D22" s="305"/>
      <c r="E22" s="305"/>
      <c r="F22" s="316"/>
      <c r="G22" s="316"/>
      <c r="H22" s="316"/>
      <c r="I22" s="316"/>
      <c r="J22" s="316"/>
      <c r="K22" s="316"/>
      <c r="L22" s="316"/>
      <c r="M22" s="316"/>
      <c r="N22" s="316"/>
      <c r="O22" s="316"/>
      <c r="P22" s="316"/>
      <c r="Q22" s="305"/>
      <c r="R22" s="305"/>
      <c r="S22" s="305"/>
      <c r="T22" s="305"/>
      <c r="U22" s="305"/>
      <c r="V22" s="305"/>
      <c r="W22" s="317"/>
    </row>
    <row r="23" spans="1:23" s="302" customFormat="1" ht="13.8" x14ac:dyDescent="0.25">
      <c r="A23" s="314"/>
      <c r="B23" s="315"/>
      <c r="C23" s="305"/>
      <c r="D23" s="305"/>
      <c r="E23" s="305"/>
      <c r="F23" s="316"/>
      <c r="G23" s="316"/>
      <c r="H23" s="316"/>
      <c r="I23" s="316"/>
      <c r="J23" s="316"/>
      <c r="K23" s="316"/>
      <c r="L23" s="316"/>
      <c r="M23" s="316"/>
      <c r="N23" s="316"/>
      <c r="O23" s="316"/>
      <c r="P23" s="316"/>
      <c r="Q23" s="305"/>
      <c r="R23" s="305"/>
      <c r="S23" s="305"/>
      <c r="T23" s="305"/>
      <c r="U23" s="305"/>
      <c r="V23" s="305"/>
      <c r="W23" s="317"/>
    </row>
    <row r="24" spans="1:23" s="302" customFormat="1" ht="13.8" x14ac:dyDescent="0.25">
      <c r="A24" s="314"/>
      <c r="B24" s="315"/>
      <c r="C24" s="305"/>
      <c r="D24" s="305"/>
      <c r="E24" s="305"/>
      <c r="F24" s="316"/>
      <c r="G24" s="316"/>
      <c r="H24" s="316"/>
      <c r="I24" s="316"/>
      <c r="J24" s="316"/>
      <c r="K24" s="316"/>
      <c r="L24" s="316"/>
      <c r="M24" s="316"/>
      <c r="N24" s="316"/>
      <c r="O24" s="316"/>
      <c r="P24" s="316"/>
      <c r="Q24" s="305"/>
      <c r="R24" s="305"/>
      <c r="S24" s="305"/>
      <c r="T24" s="305"/>
      <c r="U24" s="305"/>
      <c r="V24" s="305"/>
      <c r="W24" s="317"/>
    </row>
    <row r="25" spans="1:23" s="302" customFormat="1" ht="13.8" x14ac:dyDescent="0.25">
      <c r="A25" s="314"/>
      <c r="B25" s="315"/>
      <c r="C25" s="305"/>
      <c r="D25" s="305"/>
      <c r="E25" s="305"/>
      <c r="F25" s="316"/>
      <c r="G25" s="316"/>
      <c r="H25" s="316"/>
      <c r="I25" s="316"/>
      <c r="J25" s="316"/>
      <c r="K25" s="316"/>
      <c r="L25" s="316"/>
      <c r="M25" s="316"/>
      <c r="N25" s="316"/>
      <c r="O25" s="316"/>
      <c r="P25" s="316"/>
      <c r="Q25" s="305"/>
      <c r="R25" s="305"/>
      <c r="S25" s="305"/>
      <c r="T25" s="305"/>
      <c r="U25" s="305"/>
      <c r="V25" s="305"/>
      <c r="W25" s="317"/>
    </row>
    <row r="26" spans="1:23" s="302" customFormat="1" ht="13.8" x14ac:dyDescent="0.25">
      <c r="A26" s="314"/>
      <c r="B26" s="315"/>
      <c r="C26" s="305"/>
      <c r="D26" s="305"/>
      <c r="E26" s="305"/>
      <c r="F26" s="316"/>
      <c r="G26" s="316"/>
      <c r="H26" s="316"/>
      <c r="I26" s="316"/>
      <c r="J26" s="316"/>
      <c r="K26" s="316"/>
      <c r="L26" s="316"/>
      <c r="M26" s="316"/>
      <c r="N26" s="316"/>
      <c r="O26" s="316"/>
      <c r="P26" s="316"/>
      <c r="Q26" s="305"/>
      <c r="R26" s="305"/>
      <c r="S26" s="305"/>
      <c r="T26" s="305"/>
      <c r="U26" s="305"/>
      <c r="V26" s="305"/>
      <c r="W26" s="317"/>
    </row>
    <row r="27" spans="1:23" s="302" customFormat="1" ht="13.8" x14ac:dyDescent="0.25">
      <c r="A27" s="314"/>
      <c r="B27" s="315"/>
      <c r="C27" s="305"/>
      <c r="D27" s="305"/>
      <c r="E27" s="305"/>
      <c r="F27" s="316"/>
      <c r="G27" s="316"/>
      <c r="H27" s="316"/>
      <c r="I27" s="316"/>
      <c r="J27" s="316"/>
      <c r="K27" s="316"/>
      <c r="L27" s="316"/>
      <c r="M27" s="316"/>
      <c r="N27" s="316"/>
      <c r="O27" s="316"/>
      <c r="P27" s="316"/>
      <c r="Q27" s="305"/>
      <c r="R27" s="305"/>
      <c r="S27" s="305"/>
      <c r="T27" s="305"/>
      <c r="U27" s="305"/>
      <c r="V27" s="305"/>
      <c r="W27" s="317"/>
    </row>
    <row r="28" spans="1:23" s="302" customFormat="1" ht="13.8" x14ac:dyDescent="0.25">
      <c r="A28" s="318"/>
      <c r="B28" s="319"/>
      <c r="C28" s="320"/>
      <c r="D28" s="320"/>
      <c r="E28" s="320"/>
      <c r="F28" s="321"/>
      <c r="G28" s="321"/>
      <c r="H28" s="321"/>
      <c r="I28" s="321"/>
      <c r="J28" s="321"/>
      <c r="K28" s="321"/>
      <c r="L28" s="321"/>
      <c r="M28" s="321"/>
      <c r="N28" s="321"/>
      <c r="O28" s="321"/>
      <c r="P28" s="321"/>
      <c r="Q28" s="320"/>
      <c r="R28" s="320"/>
      <c r="S28" s="320"/>
      <c r="T28" s="320"/>
      <c r="U28" s="320"/>
      <c r="V28" s="320"/>
      <c r="W28" s="322"/>
    </row>
    <row r="29" spans="1:23" s="302" customFormat="1" ht="13.8" x14ac:dyDescent="0.25">
      <c r="A29" s="485" t="s">
        <v>327</v>
      </c>
      <c r="B29" s="485"/>
      <c r="C29" s="485"/>
      <c r="D29" s="485"/>
      <c r="E29" s="485"/>
      <c r="F29" s="485"/>
      <c r="G29" s="485"/>
      <c r="H29" s="485"/>
      <c r="I29" s="485"/>
      <c r="J29" s="485"/>
      <c r="K29" s="485"/>
      <c r="L29" s="485"/>
      <c r="M29" s="485"/>
      <c r="N29" s="485"/>
    </row>
    <row r="31" spans="1:23" x14ac:dyDescent="0.4">
      <c r="A31" s="359" t="s">
        <v>1</v>
      </c>
      <c r="B31" s="360"/>
      <c r="C31" s="360"/>
      <c r="D31" s="360"/>
      <c r="E31" s="360"/>
      <c r="F31" s="360"/>
      <c r="G31" s="360"/>
      <c r="H31" s="360"/>
      <c r="I31" s="360"/>
      <c r="J31" s="360"/>
      <c r="K31" s="360"/>
      <c r="L31" s="360"/>
      <c r="M31" s="360"/>
      <c r="N31" s="360"/>
      <c r="O31" s="360"/>
      <c r="P31" s="360"/>
      <c r="Q31" s="360"/>
      <c r="R31" s="360"/>
      <c r="S31" s="361"/>
    </row>
    <row r="32" spans="1:23" x14ac:dyDescent="0.4">
      <c r="A32" s="366" t="s">
        <v>276</v>
      </c>
      <c r="B32" s="362" t="s">
        <v>2</v>
      </c>
      <c r="C32" s="363"/>
      <c r="D32" s="363"/>
      <c r="E32" s="363"/>
      <c r="F32" s="363"/>
      <c r="G32" s="364"/>
      <c r="H32" s="338" t="s">
        <v>3</v>
      </c>
      <c r="I32" s="339"/>
      <c r="J32" s="339"/>
      <c r="K32" s="339"/>
      <c r="L32" s="339"/>
      <c r="M32" s="340"/>
      <c r="N32" s="338" t="s">
        <v>4</v>
      </c>
      <c r="O32" s="339"/>
      <c r="P32" s="339"/>
      <c r="Q32" s="339"/>
      <c r="R32" s="339"/>
      <c r="S32" s="340"/>
    </row>
    <row r="33" spans="1:31" x14ac:dyDescent="0.4">
      <c r="A33" s="366"/>
      <c r="B33" s="337">
        <v>2018</v>
      </c>
      <c r="C33" s="337">
        <v>2019</v>
      </c>
      <c r="D33" s="337"/>
      <c r="E33" s="337">
        <v>2020</v>
      </c>
      <c r="F33" s="337">
        <v>2021</v>
      </c>
      <c r="G33" s="337">
        <v>2022</v>
      </c>
      <c r="H33" s="337">
        <v>2018</v>
      </c>
      <c r="I33" s="337">
        <v>2019</v>
      </c>
      <c r="J33" s="337"/>
      <c r="K33" s="337">
        <v>2020</v>
      </c>
      <c r="L33" s="337">
        <v>2021</v>
      </c>
      <c r="M33" s="337">
        <v>2022</v>
      </c>
      <c r="N33" s="337">
        <v>2018</v>
      </c>
      <c r="O33" s="337">
        <v>2019</v>
      </c>
      <c r="P33" s="337"/>
      <c r="Q33" s="337">
        <v>2020</v>
      </c>
      <c r="R33" s="337">
        <v>2021</v>
      </c>
      <c r="S33" s="337">
        <v>2022</v>
      </c>
    </row>
    <row r="34" spans="1:31" x14ac:dyDescent="0.4">
      <c r="A34" s="5" t="s">
        <v>277</v>
      </c>
      <c r="B34" s="337"/>
      <c r="C34" s="6" t="s">
        <v>275</v>
      </c>
      <c r="D34" s="6" t="s">
        <v>6</v>
      </c>
      <c r="E34" s="337"/>
      <c r="F34" s="337"/>
      <c r="G34" s="337"/>
      <c r="H34" s="337"/>
      <c r="I34" s="6" t="s">
        <v>275</v>
      </c>
      <c r="J34" s="6" t="s">
        <v>6</v>
      </c>
      <c r="K34" s="337"/>
      <c r="L34" s="337"/>
      <c r="M34" s="337"/>
      <c r="N34" s="337"/>
      <c r="O34" s="6" t="s">
        <v>275</v>
      </c>
      <c r="P34" s="6" t="s">
        <v>6</v>
      </c>
      <c r="Q34" s="337"/>
      <c r="R34" s="337"/>
      <c r="S34" s="337"/>
    </row>
    <row r="35" spans="1:31" ht="18" x14ac:dyDescent="0.4">
      <c r="A35" s="7" t="s">
        <v>278</v>
      </c>
      <c r="B35" s="8"/>
      <c r="C35" s="8"/>
      <c r="D35" s="8"/>
      <c r="E35" s="8"/>
      <c r="F35" s="8"/>
      <c r="G35" s="8"/>
      <c r="H35" s="8"/>
      <c r="I35" s="8"/>
      <c r="J35" s="8"/>
      <c r="K35" s="8"/>
      <c r="L35" s="8"/>
      <c r="M35" s="8"/>
      <c r="N35" s="8"/>
      <c r="O35" s="8"/>
      <c r="P35" s="8"/>
      <c r="Q35" s="8"/>
      <c r="R35" s="8"/>
      <c r="S35" s="9"/>
    </row>
    <row r="36" spans="1:31" x14ac:dyDescent="0.4">
      <c r="A36" s="10" t="s">
        <v>279</v>
      </c>
      <c r="B36" s="11"/>
      <c r="C36" s="11"/>
      <c r="D36" s="11"/>
      <c r="E36" s="11"/>
      <c r="F36" s="11"/>
      <c r="G36" s="11"/>
      <c r="H36" s="11"/>
      <c r="I36" s="11"/>
      <c r="J36" s="11"/>
      <c r="K36" s="11"/>
      <c r="L36" s="11"/>
      <c r="M36" s="11"/>
      <c r="N36" s="11"/>
      <c r="O36" s="11"/>
      <c r="P36" s="11"/>
      <c r="Q36" s="11"/>
      <c r="R36" s="11"/>
      <c r="S36" s="12"/>
    </row>
    <row r="37" spans="1:31" x14ac:dyDescent="0.4">
      <c r="A37" s="13"/>
      <c r="B37" s="14"/>
      <c r="C37" s="14"/>
      <c r="D37" s="14"/>
      <c r="E37" s="14"/>
      <c r="F37" s="14"/>
      <c r="G37" s="14"/>
      <c r="H37" s="14"/>
      <c r="I37" s="14"/>
      <c r="J37" s="14"/>
      <c r="K37" s="14"/>
      <c r="L37" s="14"/>
      <c r="M37" s="14"/>
      <c r="N37" s="14"/>
      <c r="O37" s="15"/>
      <c r="P37" s="15"/>
      <c r="Q37" s="14"/>
      <c r="R37" s="14"/>
      <c r="S37" s="14"/>
      <c r="T37" s="14"/>
      <c r="U37" s="14"/>
      <c r="V37" s="15"/>
      <c r="W37" s="15"/>
      <c r="X37" s="15"/>
      <c r="Y37" s="15"/>
      <c r="Z37" s="16"/>
      <c r="AA37" s="16"/>
      <c r="AB37" s="16"/>
      <c r="AC37" s="16"/>
      <c r="AD37" s="16"/>
      <c r="AE37" s="16"/>
    </row>
    <row r="38" spans="1:31" x14ac:dyDescent="0.4">
      <c r="A38" s="337" t="s">
        <v>276</v>
      </c>
      <c r="B38" s="338" t="s">
        <v>7</v>
      </c>
      <c r="C38" s="339"/>
      <c r="D38" s="339"/>
      <c r="E38" s="339"/>
      <c r="F38" s="339"/>
      <c r="G38" s="340"/>
      <c r="H38" s="337" t="s">
        <v>8</v>
      </c>
      <c r="I38" s="337"/>
      <c r="J38" s="337"/>
      <c r="K38" s="337"/>
      <c r="L38" s="337"/>
      <c r="M38" s="337"/>
      <c r="N38" s="338" t="s">
        <v>9</v>
      </c>
      <c r="O38" s="339"/>
      <c r="P38" s="339"/>
      <c r="Q38" s="339"/>
      <c r="R38" s="339"/>
      <c r="S38" s="340"/>
    </row>
    <row r="39" spans="1:31" x14ac:dyDescent="0.4">
      <c r="A39" s="337"/>
      <c r="B39" s="337">
        <v>2018</v>
      </c>
      <c r="C39" s="337">
        <v>2019</v>
      </c>
      <c r="D39" s="337"/>
      <c r="E39" s="337">
        <v>2020</v>
      </c>
      <c r="F39" s="337">
        <v>2021</v>
      </c>
      <c r="G39" s="337">
        <v>2022</v>
      </c>
      <c r="H39" s="337">
        <v>2018</v>
      </c>
      <c r="I39" s="337">
        <v>2019</v>
      </c>
      <c r="J39" s="337"/>
      <c r="K39" s="337">
        <v>2020</v>
      </c>
      <c r="L39" s="337">
        <v>2021</v>
      </c>
      <c r="M39" s="337">
        <v>2022</v>
      </c>
      <c r="N39" s="337">
        <v>2018</v>
      </c>
      <c r="O39" s="337">
        <v>2019</v>
      </c>
      <c r="P39" s="337"/>
      <c r="Q39" s="337">
        <v>2020</v>
      </c>
      <c r="R39" s="337">
        <v>2021</v>
      </c>
      <c r="S39" s="337">
        <v>2022</v>
      </c>
    </row>
    <row r="40" spans="1:31" x14ac:dyDescent="0.4">
      <c r="A40" s="5" t="s">
        <v>277</v>
      </c>
      <c r="B40" s="337"/>
      <c r="C40" s="6" t="s">
        <v>275</v>
      </c>
      <c r="D40" s="6" t="s">
        <v>6</v>
      </c>
      <c r="E40" s="337"/>
      <c r="F40" s="337"/>
      <c r="G40" s="337"/>
      <c r="H40" s="337"/>
      <c r="I40" s="6" t="s">
        <v>275</v>
      </c>
      <c r="J40" s="6" t="s">
        <v>6</v>
      </c>
      <c r="K40" s="337"/>
      <c r="L40" s="337"/>
      <c r="M40" s="337"/>
      <c r="N40" s="337"/>
      <c r="O40" s="6" t="s">
        <v>275</v>
      </c>
      <c r="P40" s="6" t="s">
        <v>6</v>
      </c>
      <c r="Q40" s="337"/>
      <c r="R40" s="337"/>
      <c r="S40" s="337"/>
    </row>
    <row r="41" spans="1:31" ht="18" x14ac:dyDescent="0.4">
      <c r="A41" s="7" t="s">
        <v>278</v>
      </c>
      <c r="B41" s="8"/>
      <c r="C41" s="8"/>
      <c r="D41" s="8"/>
      <c r="E41" s="8"/>
      <c r="F41" s="8"/>
      <c r="G41" s="8"/>
      <c r="H41" s="8"/>
      <c r="I41" s="8"/>
      <c r="J41" s="8"/>
      <c r="K41" s="8"/>
      <c r="L41" s="8"/>
      <c r="M41" s="8"/>
      <c r="N41" s="17">
        <f t="shared" ref="N41:P42" si="0">+B35+H35+N35+B41+H41</f>
        <v>0</v>
      </c>
      <c r="O41" s="17">
        <f t="shared" si="0"/>
        <v>0</v>
      </c>
      <c r="P41" s="17">
        <f t="shared" si="0"/>
        <v>0</v>
      </c>
      <c r="Q41" s="17">
        <f t="shared" ref="Q41:S42" si="1">E35+K35+Q35+E41+K41</f>
        <v>0</v>
      </c>
      <c r="R41" s="17">
        <f t="shared" si="1"/>
        <v>0</v>
      </c>
      <c r="S41" s="18">
        <f t="shared" si="1"/>
        <v>0</v>
      </c>
    </row>
    <row r="42" spans="1:31" x14ac:dyDescent="0.4">
      <c r="A42" s="10" t="s">
        <v>279</v>
      </c>
      <c r="B42" s="11"/>
      <c r="C42" s="11"/>
      <c r="D42" s="11"/>
      <c r="E42" s="11"/>
      <c r="F42" s="11"/>
      <c r="G42" s="11"/>
      <c r="H42" s="11"/>
      <c r="I42" s="11"/>
      <c r="J42" s="11"/>
      <c r="K42" s="11"/>
      <c r="L42" s="11"/>
      <c r="M42" s="11"/>
      <c r="N42" s="19">
        <f t="shared" si="0"/>
        <v>0</v>
      </c>
      <c r="O42" s="19">
        <f t="shared" si="0"/>
        <v>0</v>
      </c>
      <c r="P42" s="19">
        <f t="shared" si="0"/>
        <v>0</v>
      </c>
      <c r="Q42" s="19">
        <f t="shared" si="1"/>
        <v>0</v>
      </c>
      <c r="R42" s="19">
        <f t="shared" si="1"/>
        <v>0</v>
      </c>
      <c r="S42" s="20">
        <f t="shared" si="1"/>
        <v>0</v>
      </c>
    </row>
    <row r="43" spans="1:31" x14ac:dyDescent="0.4">
      <c r="A43" s="13"/>
      <c r="B43" s="14"/>
      <c r="C43" s="14"/>
      <c r="D43" s="14"/>
      <c r="E43" s="14"/>
      <c r="F43" s="14"/>
      <c r="G43" s="14"/>
      <c r="H43" s="14"/>
      <c r="I43" s="14"/>
      <c r="J43" s="14"/>
      <c r="K43" s="14"/>
      <c r="L43" s="14"/>
      <c r="M43" s="14"/>
      <c r="N43" s="14"/>
      <c r="O43" s="14"/>
      <c r="P43" s="14"/>
      <c r="Q43" s="14"/>
      <c r="R43" s="14"/>
      <c r="S43" s="14"/>
      <c r="T43" s="14"/>
      <c r="U43" s="21"/>
      <c r="V43" s="22"/>
      <c r="W43" s="21"/>
      <c r="X43" s="21"/>
      <c r="Y43" s="21"/>
      <c r="Z43" s="21"/>
      <c r="AA43" s="21"/>
      <c r="AB43" s="21"/>
      <c r="AC43" s="21"/>
      <c r="AD43" s="21"/>
      <c r="AE43" s="21"/>
    </row>
    <row r="44" spans="1:31" x14ac:dyDescent="0.4">
      <c r="A44" s="359" t="s">
        <v>10</v>
      </c>
      <c r="B44" s="360"/>
      <c r="C44" s="360"/>
      <c r="D44" s="360"/>
      <c r="E44" s="360"/>
      <c r="F44" s="360"/>
      <c r="G44" s="360"/>
      <c r="H44" s="360"/>
      <c r="I44" s="360"/>
      <c r="J44" s="360"/>
      <c r="K44" s="360"/>
      <c r="L44" s="360"/>
      <c r="M44" s="360"/>
      <c r="N44" s="360"/>
      <c r="O44" s="360"/>
      <c r="P44" s="360"/>
      <c r="Q44" s="360"/>
      <c r="R44" s="360"/>
      <c r="S44" s="360"/>
    </row>
    <row r="45" spans="1:31" x14ac:dyDescent="0.4">
      <c r="A45" s="333" t="s">
        <v>276</v>
      </c>
      <c r="B45" s="349" t="s">
        <v>11</v>
      </c>
      <c r="C45" s="350"/>
      <c r="D45" s="350"/>
      <c r="E45" s="350"/>
      <c r="F45" s="350"/>
      <c r="G45" s="351"/>
      <c r="H45" s="349" t="s">
        <v>3</v>
      </c>
      <c r="I45" s="350"/>
      <c r="J45" s="350"/>
      <c r="K45" s="350"/>
      <c r="L45" s="350"/>
      <c r="M45" s="351"/>
      <c r="N45" s="352" t="s">
        <v>4</v>
      </c>
      <c r="O45" s="353"/>
      <c r="P45" s="353"/>
      <c r="Q45" s="353"/>
      <c r="R45" s="353"/>
      <c r="S45" s="353"/>
    </row>
    <row r="46" spans="1:31" x14ac:dyDescent="0.4">
      <c r="A46" s="333"/>
      <c r="B46" s="333">
        <v>2018</v>
      </c>
      <c r="C46" s="333">
        <v>2019</v>
      </c>
      <c r="D46" s="333"/>
      <c r="E46" s="333">
        <v>2020</v>
      </c>
      <c r="F46" s="333">
        <v>2021</v>
      </c>
      <c r="G46" s="333">
        <v>2022</v>
      </c>
      <c r="H46" s="333">
        <v>2018</v>
      </c>
      <c r="I46" s="333">
        <v>2019</v>
      </c>
      <c r="J46" s="333"/>
      <c r="K46" s="333">
        <v>2020</v>
      </c>
      <c r="L46" s="333">
        <v>2021</v>
      </c>
      <c r="M46" s="333">
        <v>2022</v>
      </c>
      <c r="N46" s="333">
        <v>2018</v>
      </c>
      <c r="O46" s="333">
        <v>2019</v>
      </c>
      <c r="P46" s="333"/>
      <c r="Q46" s="333">
        <v>2020</v>
      </c>
      <c r="R46" s="333">
        <v>2021</v>
      </c>
      <c r="S46" s="333">
        <v>2022</v>
      </c>
    </row>
    <row r="47" spans="1:31" x14ac:dyDescent="0.4">
      <c r="A47" s="192" t="s">
        <v>277</v>
      </c>
      <c r="B47" s="333"/>
      <c r="C47" s="193" t="s">
        <v>275</v>
      </c>
      <c r="D47" s="193" t="s">
        <v>6</v>
      </c>
      <c r="E47" s="333"/>
      <c r="F47" s="333"/>
      <c r="G47" s="333"/>
      <c r="H47" s="333"/>
      <c r="I47" s="193" t="s">
        <v>275</v>
      </c>
      <c r="J47" s="193" t="s">
        <v>6</v>
      </c>
      <c r="K47" s="333"/>
      <c r="L47" s="333"/>
      <c r="M47" s="333"/>
      <c r="N47" s="333"/>
      <c r="O47" s="193" t="s">
        <v>275</v>
      </c>
      <c r="P47" s="193" t="s">
        <v>6</v>
      </c>
      <c r="Q47" s="333"/>
      <c r="R47" s="333"/>
      <c r="S47" s="333"/>
    </row>
    <row r="48" spans="1:31" ht="18" x14ac:dyDescent="0.4">
      <c r="A48" s="7" t="s">
        <v>278</v>
      </c>
      <c r="B48" s="8"/>
      <c r="C48" s="8"/>
      <c r="D48" s="8"/>
      <c r="E48" s="8"/>
      <c r="F48" s="8"/>
      <c r="G48" s="8"/>
      <c r="H48" s="8"/>
      <c r="I48" s="8"/>
      <c r="J48" s="8"/>
      <c r="K48" s="8"/>
      <c r="L48" s="8"/>
      <c r="M48" s="8"/>
      <c r="N48" s="8"/>
      <c r="O48" s="8"/>
      <c r="P48" s="8"/>
      <c r="Q48" s="8"/>
      <c r="R48" s="8"/>
      <c r="S48" s="9"/>
    </row>
    <row r="49" spans="1:31" x14ac:dyDescent="0.4">
      <c r="A49" s="10" t="s">
        <v>279</v>
      </c>
      <c r="B49" s="11"/>
      <c r="C49" s="11"/>
      <c r="D49" s="11"/>
      <c r="E49" s="11"/>
      <c r="F49" s="11"/>
      <c r="G49" s="11"/>
      <c r="H49" s="11"/>
      <c r="I49" s="11"/>
      <c r="J49" s="11"/>
      <c r="K49" s="11"/>
      <c r="L49" s="11"/>
      <c r="M49" s="11"/>
      <c r="N49" s="11"/>
      <c r="O49" s="11"/>
      <c r="P49" s="11"/>
      <c r="Q49" s="11"/>
      <c r="R49" s="11"/>
      <c r="S49" s="12"/>
    </row>
    <row r="50" spans="1:31" x14ac:dyDescent="0.4">
      <c r="A50" s="13"/>
      <c r="B50" s="14"/>
      <c r="C50" s="14"/>
      <c r="D50" s="14"/>
      <c r="E50" s="14"/>
      <c r="F50" s="14"/>
      <c r="G50" s="14"/>
      <c r="H50" s="14"/>
      <c r="I50" s="14"/>
      <c r="J50" s="14"/>
      <c r="K50" s="14"/>
      <c r="L50" s="14"/>
      <c r="M50" s="15"/>
      <c r="N50" s="15"/>
      <c r="O50" s="15"/>
      <c r="P50" s="15"/>
      <c r="Q50" s="16"/>
      <c r="R50" s="16"/>
      <c r="S50" s="16"/>
      <c r="T50" s="16"/>
      <c r="U50" s="16"/>
      <c r="V50" s="16"/>
    </row>
    <row r="51" spans="1:31" x14ac:dyDescent="0.4">
      <c r="A51" s="333" t="s">
        <v>276</v>
      </c>
      <c r="B51" s="194" t="s">
        <v>12</v>
      </c>
      <c r="C51" s="194"/>
      <c r="D51" s="194"/>
      <c r="E51" s="194"/>
      <c r="F51" s="194"/>
      <c r="G51" s="194"/>
      <c r="H51" s="333" t="s">
        <v>8</v>
      </c>
      <c r="I51" s="333"/>
      <c r="J51" s="333"/>
      <c r="K51" s="333"/>
      <c r="L51" s="333"/>
      <c r="M51" s="333"/>
      <c r="N51" s="333" t="s">
        <v>9</v>
      </c>
      <c r="O51" s="333"/>
      <c r="P51" s="333"/>
      <c r="Q51" s="333"/>
      <c r="R51" s="333"/>
      <c r="S51" s="333"/>
    </row>
    <row r="52" spans="1:31" x14ac:dyDescent="0.4">
      <c r="A52" s="333"/>
      <c r="B52" s="333">
        <v>2018</v>
      </c>
      <c r="C52" s="333">
        <v>2019</v>
      </c>
      <c r="D52" s="333"/>
      <c r="E52" s="333">
        <v>2020</v>
      </c>
      <c r="F52" s="333">
        <v>2021</v>
      </c>
      <c r="G52" s="333">
        <v>2022</v>
      </c>
      <c r="H52" s="333">
        <v>2018</v>
      </c>
      <c r="I52" s="333">
        <v>2019</v>
      </c>
      <c r="J52" s="333"/>
      <c r="K52" s="333">
        <v>2020</v>
      </c>
      <c r="L52" s="333">
        <v>2021</v>
      </c>
      <c r="M52" s="333">
        <v>2022</v>
      </c>
      <c r="N52" s="333">
        <v>2018</v>
      </c>
      <c r="O52" s="333">
        <v>2019</v>
      </c>
      <c r="P52" s="333"/>
      <c r="Q52" s="333">
        <v>2020</v>
      </c>
      <c r="R52" s="333">
        <v>2021</v>
      </c>
      <c r="S52" s="333">
        <v>2022</v>
      </c>
    </row>
    <row r="53" spans="1:31" x14ac:dyDescent="0.4">
      <c r="A53" s="192" t="s">
        <v>277</v>
      </c>
      <c r="B53" s="333"/>
      <c r="C53" s="193" t="s">
        <v>275</v>
      </c>
      <c r="D53" s="193" t="s">
        <v>6</v>
      </c>
      <c r="E53" s="333"/>
      <c r="F53" s="333"/>
      <c r="G53" s="333"/>
      <c r="H53" s="333"/>
      <c r="I53" s="193" t="s">
        <v>275</v>
      </c>
      <c r="J53" s="193" t="s">
        <v>6</v>
      </c>
      <c r="K53" s="333"/>
      <c r="L53" s="333"/>
      <c r="M53" s="333"/>
      <c r="N53" s="333"/>
      <c r="O53" s="193" t="s">
        <v>275</v>
      </c>
      <c r="P53" s="193" t="s">
        <v>6</v>
      </c>
      <c r="Q53" s="333"/>
      <c r="R53" s="333"/>
      <c r="S53" s="333"/>
    </row>
    <row r="54" spans="1:31" ht="18" x14ac:dyDescent="0.4">
      <c r="A54" s="7" t="s">
        <v>278</v>
      </c>
      <c r="B54" s="8"/>
      <c r="C54" s="8"/>
      <c r="D54" s="8"/>
      <c r="E54" s="8"/>
      <c r="F54" s="8"/>
      <c r="G54" s="8"/>
      <c r="H54" s="8"/>
      <c r="I54" s="8"/>
      <c r="J54" s="8"/>
      <c r="K54" s="8"/>
      <c r="L54" s="8"/>
      <c r="M54" s="8"/>
      <c r="N54" s="17">
        <f t="shared" ref="N54:P55" si="2">+B48+H48+N48+B54+H54</f>
        <v>0</v>
      </c>
      <c r="O54" s="17">
        <f t="shared" si="2"/>
        <v>0</v>
      </c>
      <c r="P54" s="17">
        <f t="shared" si="2"/>
        <v>0</v>
      </c>
      <c r="Q54" s="17">
        <f>E48+K48+Q48+E54+K54</f>
        <v>0</v>
      </c>
      <c r="R54" s="17">
        <f>F48+L48+R48+F54+L54</f>
        <v>0</v>
      </c>
      <c r="S54" s="18">
        <f>+G48+S48+G54+M54</f>
        <v>0</v>
      </c>
    </row>
    <row r="55" spans="1:31" x14ac:dyDescent="0.4">
      <c r="A55" s="10" t="s">
        <v>279</v>
      </c>
      <c r="B55" s="11"/>
      <c r="C55" s="11"/>
      <c r="D55" s="11"/>
      <c r="E55" s="11"/>
      <c r="F55" s="11"/>
      <c r="G55" s="11"/>
      <c r="H55" s="11"/>
      <c r="I55" s="11"/>
      <c r="J55" s="11"/>
      <c r="K55" s="11"/>
      <c r="L55" s="11"/>
      <c r="M55" s="11"/>
      <c r="N55" s="19">
        <f t="shared" si="2"/>
        <v>0</v>
      </c>
      <c r="O55" s="19">
        <f t="shared" si="2"/>
        <v>0</v>
      </c>
      <c r="P55" s="19">
        <f t="shared" si="2"/>
        <v>0</v>
      </c>
      <c r="Q55" s="19">
        <f>E49+K49+Q49+E55+K55</f>
        <v>0</v>
      </c>
      <c r="R55" s="19">
        <f>F49+L49+R49+F55+L55</f>
        <v>0</v>
      </c>
      <c r="S55" s="20">
        <f>+G49+S49+G55+M55</f>
        <v>0</v>
      </c>
    </row>
    <row r="56" spans="1:31" x14ac:dyDescent="0.4">
      <c r="A56" s="13"/>
      <c r="B56" s="14"/>
      <c r="C56" s="14"/>
      <c r="D56" s="14"/>
      <c r="E56" s="14"/>
      <c r="F56" s="14"/>
      <c r="G56" s="14"/>
      <c r="H56" s="14"/>
      <c r="I56" s="14"/>
      <c r="J56" s="14"/>
      <c r="K56" s="14"/>
      <c r="L56" s="14"/>
      <c r="M56" s="14"/>
      <c r="N56" s="14"/>
      <c r="O56" s="15"/>
      <c r="P56" s="15"/>
      <c r="Q56" s="14"/>
      <c r="R56" s="14"/>
      <c r="S56" s="14"/>
      <c r="T56" s="14"/>
      <c r="U56" s="14"/>
      <c r="V56" s="15"/>
      <c r="W56" s="15"/>
      <c r="X56" s="15"/>
      <c r="Y56" s="15"/>
      <c r="Z56" s="16"/>
      <c r="AA56" s="16"/>
      <c r="AB56" s="16"/>
      <c r="AC56" s="16"/>
      <c r="AD56" s="16"/>
      <c r="AE56" s="16"/>
    </row>
    <row r="57" spans="1:31" x14ac:dyDescent="0.4">
      <c r="A57" s="341" t="s">
        <v>13</v>
      </c>
      <c r="B57" s="342"/>
      <c r="C57" s="342"/>
      <c r="D57" s="342"/>
      <c r="E57" s="342"/>
      <c r="F57" s="342"/>
      <c r="G57" s="342"/>
      <c r="H57" s="342"/>
      <c r="I57" s="342"/>
      <c r="J57" s="342"/>
      <c r="K57" s="342"/>
      <c r="L57" s="342"/>
      <c r="M57" s="342"/>
      <c r="N57" s="342"/>
      <c r="O57" s="342"/>
      <c r="P57" s="342"/>
      <c r="Q57" s="342"/>
      <c r="R57" s="342"/>
      <c r="S57" s="343"/>
    </row>
    <row r="58" spans="1:31" x14ac:dyDescent="0.4">
      <c r="A58" s="337" t="s">
        <v>276</v>
      </c>
      <c r="B58" s="338" t="s">
        <v>11</v>
      </c>
      <c r="C58" s="339"/>
      <c r="D58" s="339"/>
      <c r="E58" s="339"/>
      <c r="F58" s="339"/>
      <c r="G58" s="340"/>
      <c r="H58" s="338" t="s">
        <v>3</v>
      </c>
      <c r="I58" s="339"/>
      <c r="J58" s="339"/>
      <c r="K58" s="339"/>
      <c r="L58" s="339"/>
      <c r="M58" s="340"/>
      <c r="N58" s="338" t="s">
        <v>4</v>
      </c>
      <c r="O58" s="339"/>
      <c r="P58" s="339"/>
      <c r="Q58" s="339"/>
      <c r="R58" s="339"/>
      <c r="S58" s="340"/>
    </row>
    <row r="59" spans="1:31" x14ac:dyDescent="0.4">
      <c r="A59" s="337"/>
      <c r="B59" s="337">
        <v>2018</v>
      </c>
      <c r="C59" s="337">
        <v>2019</v>
      </c>
      <c r="D59" s="337"/>
      <c r="E59" s="337">
        <v>2020</v>
      </c>
      <c r="F59" s="337">
        <v>2021</v>
      </c>
      <c r="G59" s="337">
        <v>2022</v>
      </c>
      <c r="H59" s="337">
        <v>2018</v>
      </c>
      <c r="I59" s="337">
        <v>2019</v>
      </c>
      <c r="J59" s="337"/>
      <c r="K59" s="337">
        <v>2020</v>
      </c>
      <c r="L59" s="337">
        <v>2021</v>
      </c>
      <c r="M59" s="337">
        <v>2022</v>
      </c>
      <c r="N59" s="337">
        <v>2018</v>
      </c>
      <c r="O59" s="337">
        <v>2019</v>
      </c>
      <c r="P59" s="337"/>
      <c r="Q59" s="337">
        <v>2020</v>
      </c>
      <c r="R59" s="337">
        <v>2021</v>
      </c>
      <c r="S59" s="337">
        <v>2022</v>
      </c>
    </row>
    <row r="60" spans="1:31" x14ac:dyDescent="0.4">
      <c r="A60" s="5" t="s">
        <v>277</v>
      </c>
      <c r="B60" s="337"/>
      <c r="C60" s="6" t="s">
        <v>275</v>
      </c>
      <c r="D60" s="6" t="s">
        <v>6</v>
      </c>
      <c r="E60" s="337"/>
      <c r="F60" s="337"/>
      <c r="G60" s="337"/>
      <c r="H60" s="337"/>
      <c r="I60" s="6" t="s">
        <v>275</v>
      </c>
      <c r="J60" s="6" t="s">
        <v>6</v>
      </c>
      <c r="K60" s="337"/>
      <c r="L60" s="337"/>
      <c r="M60" s="337"/>
      <c r="N60" s="337"/>
      <c r="O60" s="6" t="s">
        <v>275</v>
      </c>
      <c r="P60" s="6" t="s">
        <v>6</v>
      </c>
      <c r="Q60" s="337"/>
      <c r="R60" s="337"/>
      <c r="S60" s="337"/>
    </row>
    <row r="61" spans="1:31" ht="18" x14ac:dyDescent="0.4">
      <c r="A61" s="7" t="s">
        <v>278</v>
      </c>
      <c r="B61" s="17">
        <f t="shared" ref="B61:S61" si="3">SUM(B35,B48)</f>
        <v>0</v>
      </c>
      <c r="C61" s="17">
        <f t="shared" si="3"/>
        <v>0</v>
      </c>
      <c r="D61" s="17">
        <f t="shared" si="3"/>
        <v>0</v>
      </c>
      <c r="E61" s="17">
        <f t="shared" si="3"/>
        <v>0</v>
      </c>
      <c r="F61" s="17">
        <f t="shared" si="3"/>
        <v>0</v>
      </c>
      <c r="G61" s="17">
        <f t="shared" si="3"/>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17">
        <f t="shared" si="3"/>
        <v>0</v>
      </c>
      <c r="S61" s="18">
        <f t="shared" si="3"/>
        <v>0</v>
      </c>
    </row>
    <row r="62" spans="1:31" x14ac:dyDescent="0.4">
      <c r="A62" s="10" t="s">
        <v>279</v>
      </c>
      <c r="B62" s="19">
        <f t="shared" ref="B62:S62" si="4">SUM(B36,B49)</f>
        <v>0</v>
      </c>
      <c r="C62" s="19">
        <f t="shared" si="4"/>
        <v>0</v>
      </c>
      <c r="D62" s="19">
        <f t="shared" si="4"/>
        <v>0</v>
      </c>
      <c r="E62" s="19">
        <f t="shared" si="4"/>
        <v>0</v>
      </c>
      <c r="F62" s="19">
        <f t="shared" si="4"/>
        <v>0</v>
      </c>
      <c r="G62" s="19">
        <f t="shared" si="4"/>
        <v>0</v>
      </c>
      <c r="H62" s="19">
        <f t="shared" si="4"/>
        <v>0</v>
      </c>
      <c r="I62" s="19">
        <f t="shared" si="4"/>
        <v>0</v>
      </c>
      <c r="J62" s="19">
        <f t="shared" si="4"/>
        <v>0</v>
      </c>
      <c r="K62" s="19">
        <f t="shared" si="4"/>
        <v>0</v>
      </c>
      <c r="L62" s="19">
        <f t="shared" si="4"/>
        <v>0</v>
      </c>
      <c r="M62" s="19">
        <f t="shared" si="4"/>
        <v>0</v>
      </c>
      <c r="N62" s="19">
        <f t="shared" si="4"/>
        <v>0</v>
      </c>
      <c r="O62" s="19">
        <f t="shared" si="4"/>
        <v>0</v>
      </c>
      <c r="P62" s="19">
        <f t="shared" si="4"/>
        <v>0</v>
      </c>
      <c r="Q62" s="19">
        <f t="shared" si="4"/>
        <v>0</v>
      </c>
      <c r="R62" s="19">
        <f t="shared" si="4"/>
        <v>0</v>
      </c>
      <c r="S62" s="20">
        <f t="shared" si="4"/>
        <v>0</v>
      </c>
    </row>
    <row r="63" spans="1:31" x14ac:dyDescent="0.4">
      <c r="A63" s="13"/>
      <c r="B63" s="14"/>
      <c r="C63" s="14"/>
      <c r="D63" s="14"/>
      <c r="E63" s="14"/>
      <c r="F63" s="14"/>
      <c r="G63" s="14"/>
      <c r="H63" s="14"/>
      <c r="I63" s="14"/>
      <c r="J63" s="14"/>
      <c r="K63" s="14"/>
      <c r="L63" s="14"/>
      <c r="M63" s="15"/>
      <c r="N63" s="15"/>
      <c r="O63" s="15"/>
      <c r="P63" s="15"/>
      <c r="Q63" s="16"/>
      <c r="R63" s="16"/>
      <c r="S63" s="16"/>
    </row>
    <row r="64" spans="1:31" x14ac:dyDescent="0.4">
      <c r="A64" s="337" t="s">
        <v>276</v>
      </c>
      <c r="B64" s="337" t="s">
        <v>12</v>
      </c>
      <c r="C64" s="337"/>
      <c r="D64" s="337"/>
      <c r="E64" s="337"/>
      <c r="F64" s="337"/>
      <c r="G64" s="337"/>
      <c r="H64" s="337" t="s">
        <v>8</v>
      </c>
      <c r="I64" s="337"/>
      <c r="J64" s="337"/>
      <c r="K64" s="337"/>
      <c r="L64" s="337"/>
      <c r="M64" s="337"/>
      <c r="N64" s="337" t="s">
        <v>9</v>
      </c>
      <c r="O64" s="337"/>
      <c r="P64" s="337"/>
      <c r="Q64" s="337"/>
      <c r="R64" s="337"/>
      <c r="S64" s="337"/>
    </row>
    <row r="65" spans="1:25" x14ac:dyDescent="0.4">
      <c r="A65" s="337"/>
      <c r="B65" s="337">
        <v>2018</v>
      </c>
      <c r="C65" s="337">
        <v>2019</v>
      </c>
      <c r="D65" s="337"/>
      <c r="E65" s="337">
        <v>2020</v>
      </c>
      <c r="F65" s="337">
        <v>2021</v>
      </c>
      <c r="G65" s="337">
        <v>2022</v>
      </c>
      <c r="H65" s="337">
        <v>2018</v>
      </c>
      <c r="I65" s="337">
        <v>2019</v>
      </c>
      <c r="J65" s="337"/>
      <c r="K65" s="337">
        <v>2020</v>
      </c>
      <c r="L65" s="337">
        <v>2021</v>
      </c>
      <c r="M65" s="337">
        <v>2022</v>
      </c>
      <c r="N65" s="337">
        <v>2018</v>
      </c>
      <c r="O65" s="337">
        <v>2019</v>
      </c>
      <c r="P65" s="337"/>
      <c r="Q65" s="337">
        <v>2020</v>
      </c>
      <c r="R65" s="337">
        <v>2021</v>
      </c>
      <c r="S65" s="337">
        <v>2022</v>
      </c>
    </row>
    <row r="66" spans="1:25" x14ac:dyDescent="0.4">
      <c r="A66" s="5" t="s">
        <v>277</v>
      </c>
      <c r="B66" s="337"/>
      <c r="C66" s="6" t="s">
        <v>275</v>
      </c>
      <c r="D66" s="6" t="s">
        <v>6</v>
      </c>
      <c r="E66" s="337"/>
      <c r="F66" s="337"/>
      <c r="G66" s="337"/>
      <c r="H66" s="337"/>
      <c r="I66" s="6" t="s">
        <v>275</v>
      </c>
      <c r="J66" s="6" t="s">
        <v>6</v>
      </c>
      <c r="K66" s="337"/>
      <c r="L66" s="337"/>
      <c r="M66" s="337"/>
      <c r="N66" s="337"/>
      <c r="O66" s="6" t="s">
        <v>275</v>
      </c>
      <c r="P66" s="6" t="s">
        <v>6</v>
      </c>
      <c r="Q66" s="337"/>
      <c r="R66" s="337"/>
      <c r="S66" s="337"/>
    </row>
    <row r="67" spans="1:25" ht="18" x14ac:dyDescent="0.4">
      <c r="A67" s="7" t="s">
        <v>278</v>
      </c>
      <c r="B67" s="17">
        <f t="shared" ref="B67:M67" si="5">SUM(B41,B54)</f>
        <v>0</v>
      </c>
      <c r="C67" s="17">
        <f t="shared" si="5"/>
        <v>0</v>
      </c>
      <c r="D67" s="17">
        <f t="shared" si="5"/>
        <v>0</v>
      </c>
      <c r="E67" s="17">
        <f t="shared" si="5"/>
        <v>0</v>
      </c>
      <c r="F67" s="17">
        <f t="shared" si="5"/>
        <v>0</v>
      </c>
      <c r="G67" s="17">
        <f t="shared" si="5"/>
        <v>0</v>
      </c>
      <c r="H67" s="17">
        <f t="shared" si="5"/>
        <v>0</v>
      </c>
      <c r="I67" s="17">
        <f t="shared" si="5"/>
        <v>0</v>
      </c>
      <c r="J67" s="17">
        <f t="shared" si="5"/>
        <v>0</v>
      </c>
      <c r="K67" s="17">
        <f t="shared" si="5"/>
        <v>0</v>
      </c>
      <c r="L67" s="17">
        <f t="shared" si="5"/>
        <v>0</v>
      </c>
      <c r="M67" s="17">
        <f t="shared" si="5"/>
        <v>0</v>
      </c>
      <c r="N67" s="17">
        <f t="shared" ref="N67:P68" si="6">+B61+H61+N61+B67+H67</f>
        <v>0</v>
      </c>
      <c r="O67" s="17">
        <f t="shared" si="6"/>
        <v>0</v>
      </c>
      <c r="P67" s="17">
        <f t="shared" si="6"/>
        <v>0</v>
      </c>
      <c r="Q67" s="17">
        <f t="shared" ref="Q67:S68" si="7">E61+K61+Q61+E67+K67</f>
        <v>0</v>
      </c>
      <c r="R67" s="17">
        <f t="shared" si="7"/>
        <v>0</v>
      </c>
      <c r="S67" s="18">
        <f t="shared" si="7"/>
        <v>0</v>
      </c>
    </row>
    <row r="68" spans="1:25" x14ac:dyDescent="0.4">
      <c r="A68" s="10" t="s">
        <v>279</v>
      </c>
      <c r="B68" s="19">
        <f t="shared" ref="B68:M68" si="8">SUM(B42,B55)</f>
        <v>0</v>
      </c>
      <c r="C68" s="19">
        <f t="shared" si="8"/>
        <v>0</v>
      </c>
      <c r="D68" s="19">
        <f t="shared" si="8"/>
        <v>0</v>
      </c>
      <c r="E68" s="19">
        <f t="shared" si="8"/>
        <v>0</v>
      </c>
      <c r="F68" s="19">
        <f t="shared" si="8"/>
        <v>0</v>
      </c>
      <c r="G68" s="19">
        <f t="shared" si="8"/>
        <v>0</v>
      </c>
      <c r="H68" s="19">
        <f t="shared" si="8"/>
        <v>0</v>
      </c>
      <c r="I68" s="19">
        <f t="shared" si="8"/>
        <v>0</v>
      </c>
      <c r="J68" s="19">
        <f t="shared" si="8"/>
        <v>0</v>
      </c>
      <c r="K68" s="19">
        <f t="shared" si="8"/>
        <v>0</v>
      </c>
      <c r="L68" s="19">
        <f t="shared" si="8"/>
        <v>0</v>
      </c>
      <c r="M68" s="19">
        <f t="shared" si="8"/>
        <v>0</v>
      </c>
      <c r="N68" s="19">
        <f t="shared" si="6"/>
        <v>0</v>
      </c>
      <c r="O68" s="19">
        <f t="shared" si="6"/>
        <v>0</v>
      </c>
      <c r="P68" s="19">
        <f t="shared" si="6"/>
        <v>0</v>
      </c>
      <c r="Q68" s="19">
        <f t="shared" si="7"/>
        <v>0</v>
      </c>
      <c r="R68" s="19">
        <f t="shared" si="7"/>
        <v>0</v>
      </c>
      <c r="S68" s="20">
        <f t="shared" si="7"/>
        <v>0</v>
      </c>
    </row>
    <row r="69" spans="1:25" ht="18" customHeight="1" x14ac:dyDescent="0.4">
      <c r="A69" s="356" t="s">
        <v>296</v>
      </c>
      <c r="B69" s="356"/>
      <c r="C69" s="356"/>
      <c r="D69" s="356"/>
      <c r="E69" s="356"/>
      <c r="F69" s="356"/>
      <c r="G69" s="356"/>
      <c r="H69" s="356"/>
      <c r="I69" s="356"/>
      <c r="J69" s="356"/>
      <c r="K69" s="356"/>
      <c r="L69" s="356"/>
      <c r="M69" s="356"/>
      <c r="N69" s="356"/>
      <c r="O69" s="356"/>
      <c r="P69" s="356"/>
      <c r="Q69" s="356"/>
      <c r="R69" s="356"/>
      <c r="S69" s="356"/>
      <c r="T69" s="23"/>
      <c r="U69" s="23"/>
      <c r="V69" s="23"/>
      <c r="W69" s="23"/>
      <c r="X69" s="23"/>
      <c r="Y69" s="23"/>
    </row>
    <row r="70" spans="1:25" x14ac:dyDescent="0.4">
      <c r="A70" s="13"/>
      <c r="B70" s="14"/>
      <c r="C70" s="14"/>
      <c r="D70" s="14"/>
      <c r="E70" s="14"/>
      <c r="F70" s="14"/>
      <c r="G70" s="14"/>
      <c r="H70" s="14"/>
      <c r="I70" s="14"/>
      <c r="J70" s="14"/>
      <c r="K70" s="14"/>
      <c r="L70" s="14"/>
      <c r="M70" s="14"/>
      <c r="N70" s="21"/>
      <c r="O70" s="22"/>
      <c r="P70" s="21"/>
      <c r="Q70" s="21"/>
      <c r="R70" s="21"/>
      <c r="S70" s="21"/>
      <c r="T70" s="21"/>
      <c r="U70" s="21"/>
      <c r="V70" s="21"/>
    </row>
    <row r="71" spans="1:25" ht="18" x14ac:dyDescent="0.4">
      <c r="A71" s="346" t="s">
        <v>15</v>
      </c>
      <c r="B71" s="355" t="s">
        <v>16</v>
      </c>
      <c r="C71" s="355"/>
      <c r="D71" s="355"/>
      <c r="E71" s="355"/>
      <c r="F71" s="355"/>
      <c r="G71" s="355"/>
      <c r="H71" s="355"/>
      <c r="I71" s="355"/>
      <c r="J71" s="355"/>
      <c r="K71" s="355"/>
      <c r="L71" s="355"/>
      <c r="M71" s="355"/>
      <c r="N71" s="355"/>
      <c r="O71" s="355"/>
      <c r="P71" s="355"/>
      <c r="Q71" s="355"/>
      <c r="R71" s="355"/>
      <c r="S71" s="355"/>
    </row>
    <row r="72" spans="1:25" x14ac:dyDescent="0.4">
      <c r="A72" s="347"/>
      <c r="B72" s="349" t="s">
        <v>17</v>
      </c>
      <c r="C72" s="350"/>
      <c r="D72" s="350"/>
      <c r="E72" s="350"/>
      <c r="F72" s="350"/>
      <c r="G72" s="351"/>
      <c r="H72" s="349" t="s">
        <v>18</v>
      </c>
      <c r="I72" s="350"/>
      <c r="J72" s="350"/>
      <c r="K72" s="350"/>
      <c r="L72" s="350"/>
      <c r="M72" s="351"/>
      <c r="N72" s="352" t="s">
        <v>19</v>
      </c>
      <c r="O72" s="353"/>
      <c r="P72" s="353"/>
      <c r="Q72" s="353"/>
      <c r="R72" s="353"/>
      <c r="S72" s="354"/>
    </row>
    <row r="73" spans="1:25" x14ac:dyDescent="0.4">
      <c r="A73" s="347"/>
      <c r="B73" s="357">
        <v>2018</v>
      </c>
      <c r="C73" s="333">
        <v>2019</v>
      </c>
      <c r="D73" s="333"/>
      <c r="E73" s="333">
        <v>2020</v>
      </c>
      <c r="F73" s="333">
        <v>2021</v>
      </c>
      <c r="G73" s="333">
        <v>2022</v>
      </c>
      <c r="H73" s="357">
        <v>2018</v>
      </c>
      <c r="I73" s="333">
        <v>2019</v>
      </c>
      <c r="J73" s="333"/>
      <c r="K73" s="333">
        <v>2020</v>
      </c>
      <c r="L73" s="333">
        <v>2021</v>
      </c>
      <c r="M73" s="333">
        <v>2022</v>
      </c>
      <c r="N73" s="357">
        <v>2018</v>
      </c>
      <c r="O73" s="333">
        <v>2019</v>
      </c>
      <c r="P73" s="333"/>
      <c r="Q73" s="333">
        <v>2020</v>
      </c>
      <c r="R73" s="333">
        <v>2021</v>
      </c>
      <c r="S73" s="333">
        <v>2022</v>
      </c>
    </row>
    <row r="74" spans="1:25" x14ac:dyDescent="0.4">
      <c r="A74" s="348"/>
      <c r="B74" s="358"/>
      <c r="C74" s="193" t="s">
        <v>275</v>
      </c>
      <c r="D74" s="193" t="s">
        <v>6</v>
      </c>
      <c r="E74" s="333"/>
      <c r="F74" s="333"/>
      <c r="G74" s="333"/>
      <c r="H74" s="358"/>
      <c r="I74" s="193" t="s">
        <v>275</v>
      </c>
      <c r="J74" s="193" t="s">
        <v>6</v>
      </c>
      <c r="K74" s="333"/>
      <c r="L74" s="333"/>
      <c r="M74" s="333"/>
      <c r="N74" s="358"/>
      <c r="O74" s="193" t="s">
        <v>275</v>
      </c>
      <c r="P74" s="193" t="s">
        <v>6</v>
      </c>
      <c r="Q74" s="333"/>
      <c r="R74" s="333"/>
      <c r="S74" s="333"/>
    </row>
    <row r="75" spans="1:25" x14ac:dyDescent="0.4">
      <c r="A75" s="24" t="s">
        <v>20</v>
      </c>
      <c r="B75" s="8"/>
      <c r="C75" s="8"/>
      <c r="D75" s="8"/>
      <c r="E75" s="8"/>
      <c r="F75" s="8"/>
      <c r="G75" s="8"/>
      <c r="H75" s="8"/>
      <c r="I75" s="8"/>
      <c r="J75" s="8"/>
      <c r="K75" s="8"/>
      <c r="L75" s="8"/>
      <c r="M75" s="8"/>
      <c r="N75" s="8"/>
      <c r="O75" s="8"/>
      <c r="P75" s="8"/>
      <c r="Q75" s="8"/>
      <c r="R75" s="8"/>
      <c r="S75" s="9"/>
    </row>
    <row r="76" spans="1:25" x14ac:dyDescent="0.4">
      <c r="A76" s="25" t="s">
        <v>21</v>
      </c>
      <c r="B76" s="26"/>
      <c r="C76" s="26"/>
      <c r="D76" s="26"/>
      <c r="E76" s="26"/>
      <c r="F76" s="26"/>
      <c r="G76" s="26"/>
      <c r="H76" s="27"/>
      <c r="I76" s="26"/>
      <c r="J76" s="26"/>
      <c r="K76" s="26"/>
      <c r="L76" s="26"/>
      <c r="M76" s="26"/>
      <c r="N76" s="26"/>
      <c r="O76" s="26"/>
      <c r="P76" s="26"/>
      <c r="Q76" s="26"/>
      <c r="R76" s="26"/>
      <c r="S76" s="28"/>
    </row>
    <row r="77" spans="1:25" x14ac:dyDescent="0.4">
      <c r="A77" s="25" t="s">
        <v>22</v>
      </c>
      <c r="B77" s="26"/>
      <c r="C77" s="26"/>
      <c r="D77" s="26"/>
      <c r="E77" s="26"/>
      <c r="F77" s="26"/>
      <c r="G77" s="26"/>
      <c r="H77" s="26"/>
      <c r="I77" s="26"/>
      <c r="J77" s="26"/>
      <c r="K77" s="26"/>
      <c r="L77" s="26"/>
      <c r="M77" s="26"/>
      <c r="N77" s="26"/>
      <c r="O77" s="26"/>
      <c r="P77" s="26"/>
      <c r="Q77" s="26"/>
      <c r="R77" s="26"/>
      <c r="S77" s="28"/>
    </row>
    <row r="78" spans="1:25" x14ac:dyDescent="0.4">
      <c r="A78" s="25" t="s">
        <v>23</v>
      </c>
      <c r="B78" s="26"/>
      <c r="C78" s="26"/>
      <c r="D78" s="26"/>
      <c r="E78" s="26"/>
      <c r="F78" s="26"/>
      <c r="G78" s="26"/>
      <c r="H78" s="26"/>
      <c r="I78" s="26"/>
      <c r="J78" s="26"/>
      <c r="K78" s="26"/>
      <c r="L78" s="26"/>
      <c r="M78" s="26"/>
      <c r="N78" s="26"/>
      <c r="O78" s="26"/>
      <c r="P78" s="26"/>
      <c r="Q78" s="26"/>
      <c r="R78" s="26"/>
      <c r="S78" s="28"/>
    </row>
    <row r="79" spans="1:25" x14ac:dyDescent="0.4">
      <c r="A79" s="25" t="s">
        <v>24</v>
      </c>
      <c r="B79" s="26"/>
      <c r="C79" s="26"/>
      <c r="D79" s="26"/>
      <c r="E79" s="26"/>
      <c r="F79" s="26"/>
      <c r="G79" s="26"/>
      <c r="H79" s="26"/>
      <c r="I79" s="26"/>
      <c r="J79" s="26"/>
      <c r="K79" s="26"/>
      <c r="L79" s="26"/>
      <c r="M79" s="26"/>
      <c r="N79" s="26"/>
      <c r="O79" s="26"/>
      <c r="P79" s="26"/>
      <c r="Q79" s="26"/>
      <c r="R79" s="26"/>
      <c r="S79" s="28"/>
    </row>
    <row r="80" spans="1:25" x14ac:dyDescent="0.4">
      <c r="A80" s="25" t="s">
        <v>25</v>
      </c>
      <c r="B80" s="26"/>
      <c r="C80" s="26"/>
      <c r="D80" s="26"/>
      <c r="E80" s="26"/>
      <c r="F80" s="26"/>
      <c r="G80" s="26"/>
      <c r="H80" s="26"/>
      <c r="I80" s="26"/>
      <c r="J80" s="26"/>
      <c r="K80" s="26"/>
      <c r="L80" s="26"/>
      <c r="M80" s="26"/>
      <c r="N80" s="26"/>
      <c r="O80" s="26"/>
      <c r="P80" s="26"/>
      <c r="Q80" s="26"/>
      <c r="R80" s="26"/>
      <c r="S80" s="28"/>
    </row>
    <row r="81" spans="1:22" x14ac:dyDescent="0.4">
      <c r="A81" s="25" t="s">
        <v>26</v>
      </c>
      <c r="B81" s="26"/>
      <c r="C81" s="26"/>
      <c r="D81" s="26"/>
      <c r="E81" s="26"/>
      <c r="F81" s="26"/>
      <c r="G81" s="26"/>
      <c r="H81" s="26"/>
      <c r="I81" s="26"/>
      <c r="J81" s="26"/>
      <c r="K81" s="26"/>
      <c r="L81" s="26"/>
      <c r="M81" s="26"/>
      <c r="N81" s="26"/>
      <c r="O81" s="26"/>
      <c r="P81" s="26"/>
      <c r="Q81" s="26"/>
      <c r="R81" s="26"/>
      <c r="S81" s="28"/>
    </row>
    <row r="82" spans="1:22" x14ac:dyDescent="0.4">
      <c r="A82" s="25" t="s">
        <v>27</v>
      </c>
      <c r="B82" s="26"/>
      <c r="C82" s="26"/>
      <c r="D82" s="26"/>
      <c r="E82" s="26"/>
      <c r="F82" s="26"/>
      <c r="G82" s="26"/>
      <c r="H82" s="26"/>
      <c r="I82" s="26"/>
      <c r="J82" s="26"/>
      <c r="K82" s="26"/>
      <c r="L82" s="26"/>
      <c r="M82" s="26"/>
      <c r="N82" s="26"/>
      <c r="O82" s="26"/>
      <c r="P82" s="26"/>
      <c r="Q82" s="26"/>
      <c r="R82" s="26"/>
      <c r="S82" s="28"/>
    </row>
    <row r="83" spans="1:22" x14ac:dyDescent="0.4">
      <c r="A83" s="29" t="s">
        <v>9</v>
      </c>
      <c r="B83" s="19">
        <f t="shared" ref="B83:M83" si="9">SUM(B75:B82)</f>
        <v>0</v>
      </c>
      <c r="C83" s="19">
        <f t="shared" si="9"/>
        <v>0</v>
      </c>
      <c r="D83" s="19">
        <f t="shared" si="9"/>
        <v>0</v>
      </c>
      <c r="E83" s="19">
        <f t="shared" si="9"/>
        <v>0</v>
      </c>
      <c r="F83" s="19">
        <f t="shared" si="9"/>
        <v>0</v>
      </c>
      <c r="G83" s="19">
        <f t="shared" si="9"/>
        <v>0</v>
      </c>
      <c r="H83" s="19">
        <f t="shared" si="9"/>
        <v>0</v>
      </c>
      <c r="I83" s="19">
        <f t="shared" si="9"/>
        <v>0</v>
      </c>
      <c r="J83" s="19">
        <f t="shared" si="9"/>
        <v>0</v>
      </c>
      <c r="K83" s="19">
        <f t="shared" si="9"/>
        <v>0</v>
      </c>
      <c r="L83" s="19">
        <f t="shared" si="9"/>
        <v>0</v>
      </c>
      <c r="M83" s="19">
        <f t="shared" si="9"/>
        <v>0</v>
      </c>
      <c r="N83" s="19">
        <f>SUM(N75:N82)</f>
        <v>0</v>
      </c>
      <c r="O83" s="19">
        <f t="shared" ref="O83:Q83" si="10">SUM(O75:O82)</f>
        <v>0</v>
      </c>
      <c r="P83" s="30">
        <f t="shared" si="10"/>
        <v>0</v>
      </c>
      <c r="Q83" s="20">
        <f t="shared" si="10"/>
        <v>0</v>
      </c>
      <c r="R83" s="20">
        <f t="shared" ref="R83:S83" si="11">SUM(R75:R82)</f>
        <v>0</v>
      </c>
      <c r="S83" s="20">
        <f t="shared" si="11"/>
        <v>0</v>
      </c>
    </row>
    <row r="84" spans="1:22" x14ac:dyDescent="0.4">
      <c r="A84" s="31" t="s">
        <v>296</v>
      </c>
      <c r="B84" s="31"/>
      <c r="C84" s="31"/>
      <c r="D84" s="31"/>
      <c r="E84" s="31"/>
      <c r="F84" s="31"/>
      <c r="G84" s="31"/>
      <c r="H84" s="31"/>
      <c r="I84" s="31"/>
      <c r="J84" s="31"/>
      <c r="K84" s="31"/>
      <c r="L84" s="31"/>
      <c r="M84" s="31"/>
      <c r="N84" s="31"/>
      <c r="O84" s="31"/>
      <c r="P84" s="31"/>
      <c r="Q84" s="31"/>
      <c r="R84" s="31"/>
      <c r="S84" s="31"/>
      <c r="T84" s="32"/>
      <c r="U84" s="32"/>
      <c r="V84" s="32"/>
    </row>
    <row r="85" spans="1:22" x14ac:dyDescent="0.4">
      <c r="A85" s="2"/>
    </row>
    <row r="86" spans="1:22" ht="49.5" customHeight="1" x14ac:dyDescent="0.4">
      <c r="A86" s="195" t="s">
        <v>28</v>
      </c>
      <c r="B86" s="367" t="s">
        <v>29</v>
      </c>
      <c r="C86" s="367"/>
      <c r="D86" s="368" t="s">
        <v>30</v>
      </c>
    </row>
    <row r="87" spans="1:22" ht="37.5" customHeight="1" x14ac:dyDescent="0.4">
      <c r="A87" s="197" t="s">
        <v>31</v>
      </c>
      <c r="B87" s="196" t="s">
        <v>32</v>
      </c>
      <c r="C87" s="196" t="s">
        <v>33</v>
      </c>
      <c r="D87" s="368"/>
    </row>
    <row r="88" spans="1:22" x14ac:dyDescent="0.4">
      <c r="A88" s="33" t="s">
        <v>34</v>
      </c>
      <c r="B88" s="34"/>
      <c r="C88" s="34"/>
      <c r="D88" s="34"/>
    </row>
    <row r="89" spans="1:22" x14ac:dyDescent="0.4">
      <c r="A89" s="33" t="s">
        <v>35</v>
      </c>
      <c r="B89" s="34"/>
      <c r="C89" s="34"/>
      <c r="D89" s="34"/>
    </row>
    <row r="90" spans="1:22" x14ac:dyDescent="0.4">
      <c r="A90" s="33" t="s">
        <v>36</v>
      </c>
      <c r="B90" s="34"/>
      <c r="C90" s="34"/>
      <c r="D90" s="34"/>
    </row>
    <row r="91" spans="1:22" x14ac:dyDescent="0.4">
      <c r="A91" s="33" t="s">
        <v>37</v>
      </c>
      <c r="B91" s="34"/>
      <c r="C91" s="34"/>
      <c r="D91" s="34"/>
    </row>
    <row r="92" spans="1:22" x14ac:dyDescent="0.4">
      <c r="A92" s="33" t="s">
        <v>282</v>
      </c>
      <c r="B92" s="34"/>
      <c r="C92" s="34"/>
      <c r="D92" s="34"/>
    </row>
    <row r="93" spans="1:22" ht="48.6" x14ac:dyDescent="0.4">
      <c r="A93" s="35" t="s">
        <v>38</v>
      </c>
      <c r="B93" s="34"/>
      <c r="C93" s="34"/>
      <c r="D93" s="34"/>
    </row>
    <row r="94" spans="1:22" x14ac:dyDescent="0.4">
      <c r="A94" s="33" t="s">
        <v>39</v>
      </c>
      <c r="B94" s="34"/>
      <c r="C94" s="34"/>
      <c r="D94" s="34"/>
    </row>
    <row r="95" spans="1:22" x14ac:dyDescent="0.4">
      <c r="A95" s="2"/>
    </row>
    <row r="96" spans="1:22" x14ac:dyDescent="0.4">
      <c r="A96" s="341" t="s">
        <v>40</v>
      </c>
      <c r="B96" s="342"/>
      <c r="C96" s="342"/>
      <c r="D96" s="342"/>
      <c r="E96" s="342"/>
      <c r="F96" s="342"/>
      <c r="G96" s="342"/>
      <c r="H96" s="342"/>
      <c r="I96" s="342"/>
      <c r="J96" s="342"/>
      <c r="K96" s="342"/>
      <c r="L96" s="342"/>
      <c r="M96" s="342"/>
      <c r="N96" s="342"/>
      <c r="O96" s="342"/>
      <c r="P96" s="342"/>
      <c r="Q96" s="342"/>
      <c r="R96" s="342"/>
      <c r="S96" s="342"/>
    </row>
    <row r="97" spans="1:25" x14ac:dyDescent="0.4">
      <c r="A97" s="344" t="s">
        <v>61</v>
      </c>
      <c r="B97" s="344">
        <v>2018</v>
      </c>
      <c r="C97" s="344"/>
      <c r="D97" s="344"/>
      <c r="E97" s="344">
        <v>2019</v>
      </c>
      <c r="F97" s="344"/>
      <c r="G97" s="344"/>
      <c r="H97" s="344">
        <v>2019</v>
      </c>
      <c r="I97" s="344"/>
      <c r="J97" s="344"/>
      <c r="K97" s="344">
        <v>2020</v>
      </c>
      <c r="L97" s="344"/>
      <c r="M97" s="344"/>
      <c r="N97" s="344">
        <v>2021</v>
      </c>
      <c r="O97" s="344"/>
      <c r="P97" s="344"/>
      <c r="Q97" s="344">
        <v>2022</v>
      </c>
      <c r="R97" s="344"/>
      <c r="S97" s="344"/>
    </row>
    <row r="98" spans="1:25" x14ac:dyDescent="0.4">
      <c r="A98" s="344"/>
      <c r="B98" s="344"/>
      <c r="C98" s="344"/>
      <c r="D98" s="344"/>
      <c r="E98" s="344" t="s">
        <v>275</v>
      </c>
      <c r="F98" s="344"/>
      <c r="G98" s="344"/>
      <c r="H98" s="344" t="s">
        <v>6</v>
      </c>
      <c r="I98" s="344"/>
      <c r="J98" s="344"/>
      <c r="K98" s="344"/>
      <c r="L98" s="344"/>
      <c r="M98" s="344"/>
      <c r="N98" s="344"/>
      <c r="O98" s="344"/>
      <c r="P98" s="344"/>
      <c r="Q98" s="344"/>
      <c r="R98" s="344"/>
      <c r="S98" s="344"/>
    </row>
    <row r="99" spans="1:25" x14ac:dyDescent="0.4">
      <c r="A99" s="344"/>
      <c r="B99" s="199" t="s">
        <v>41</v>
      </c>
      <c r="C99" s="199" t="s">
        <v>42</v>
      </c>
      <c r="D99" s="199" t="s">
        <v>43</v>
      </c>
      <c r="E99" s="199" t="s">
        <v>41</v>
      </c>
      <c r="F99" s="199" t="s">
        <v>42</v>
      </c>
      <c r="G99" s="199" t="s">
        <v>43</v>
      </c>
      <c r="H99" s="199" t="s">
        <v>41</v>
      </c>
      <c r="I99" s="199" t="s">
        <v>42</v>
      </c>
      <c r="J99" s="199" t="s">
        <v>43</v>
      </c>
      <c r="K99" s="199" t="s">
        <v>41</v>
      </c>
      <c r="L99" s="199" t="s">
        <v>42</v>
      </c>
      <c r="M99" s="199" t="s">
        <v>43</v>
      </c>
      <c r="N99" s="199" t="s">
        <v>41</v>
      </c>
      <c r="O99" s="199" t="s">
        <v>42</v>
      </c>
      <c r="P99" s="199" t="s">
        <v>43</v>
      </c>
      <c r="Q99" s="199" t="s">
        <v>41</v>
      </c>
      <c r="R99" s="199" t="s">
        <v>42</v>
      </c>
      <c r="S99" s="199" t="s">
        <v>43</v>
      </c>
    </row>
    <row r="100" spans="1:25" x14ac:dyDescent="0.4">
      <c r="A100" s="7" t="s">
        <v>44</v>
      </c>
      <c r="B100" s="36"/>
      <c r="C100" s="36"/>
      <c r="D100" s="39">
        <f>SUM(B100:C100)</f>
        <v>0</v>
      </c>
      <c r="E100" s="36"/>
      <c r="F100" s="36"/>
      <c r="G100" s="37">
        <f>SUM(E100:F100)</f>
        <v>0</v>
      </c>
      <c r="H100" s="38"/>
      <c r="I100" s="38"/>
      <c r="J100" s="37">
        <f>SUM(H100:I100)</f>
        <v>0</v>
      </c>
      <c r="K100" s="36"/>
      <c r="L100" s="36"/>
      <c r="M100" s="37">
        <f>SUM(K100:L100)</f>
        <v>0</v>
      </c>
      <c r="N100" s="36"/>
      <c r="O100" s="36"/>
      <c r="P100" s="37">
        <f>SUM(N100:O100)</f>
        <v>0</v>
      </c>
      <c r="Q100" s="36"/>
      <c r="R100" s="36"/>
      <c r="S100" s="40">
        <f>SUM(Q100:R100)</f>
        <v>0</v>
      </c>
    </row>
    <row r="101" spans="1:25" x14ac:dyDescent="0.4">
      <c r="A101" s="41" t="s">
        <v>45</v>
      </c>
      <c r="B101" s="42"/>
      <c r="C101" s="42"/>
      <c r="D101" s="45">
        <f>SUM(B101:C101)</f>
        <v>0</v>
      </c>
      <c r="E101" s="42"/>
      <c r="F101" s="42"/>
      <c r="G101" s="43">
        <f>SUM(E101:F101)</f>
        <v>0</v>
      </c>
      <c r="H101" s="44"/>
      <c r="I101" s="44"/>
      <c r="J101" s="43">
        <f>SUM(H101:I101)</f>
        <v>0</v>
      </c>
      <c r="K101" s="42"/>
      <c r="L101" s="42"/>
      <c r="M101" s="43">
        <f>SUM(K101:L101)</f>
        <v>0</v>
      </c>
      <c r="N101" s="42"/>
      <c r="O101" s="42"/>
      <c r="P101" s="43">
        <f>SUM(N101:O101)</f>
        <v>0</v>
      </c>
      <c r="Q101" s="42"/>
      <c r="R101" s="42"/>
      <c r="S101" s="46">
        <f>SUM(Q101:R101)</f>
        <v>0</v>
      </c>
    </row>
    <row r="102" spans="1:25" x14ac:dyDescent="0.4">
      <c r="A102" s="47" t="s">
        <v>46</v>
      </c>
      <c r="B102" s="43">
        <f>SUM(B100:B101)</f>
        <v>0</v>
      </c>
      <c r="C102" s="43">
        <f>SUM(C100:C101)</f>
        <v>0</v>
      </c>
      <c r="D102" s="45">
        <f>SUM(B102:C102)</f>
        <v>0</v>
      </c>
      <c r="E102" s="43">
        <f>SUM(E100:E101)</f>
        <v>0</v>
      </c>
      <c r="F102" s="43">
        <f>SUM(F100:F101)</f>
        <v>0</v>
      </c>
      <c r="G102" s="43">
        <f>SUM(E102:F102)</f>
        <v>0</v>
      </c>
      <c r="H102" s="43">
        <f>SUM(H100:H101)</f>
        <v>0</v>
      </c>
      <c r="I102" s="43">
        <f>SUM(I100:I101)</f>
        <v>0</v>
      </c>
      <c r="J102" s="43">
        <f>SUM(H102:I102)</f>
        <v>0</v>
      </c>
      <c r="K102" s="43">
        <f>SUM(K100:K101)</f>
        <v>0</v>
      </c>
      <c r="L102" s="43">
        <f>SUM(L100:L101)</f>
        <v>0</v>
      </c>
      <c r="M102" s="43">
        <f>SUM(K102:L102)</f>
        <v>0</v>
      </c>
      <c r="N102" s="43">
        <f>SUM(N100:N101)</f>
        <v>0</v>
      </c>
      <c r="O102" s="43">
        <f>SUM(O100:O101)</f>
        <v>0</v>
      </c>
      <c r="P102" s="43">
        <f>SUM(N102:O102)</f>
        <v>0</v>
      </c>
      <c r="Q102" s="43">
        <f>SUM(Q100:Q101)</f>
        <v>0</v>
      </c>
      <c r="R102" s="43">
        <f>SUM(R100:R101)</f>
        <v>0</v>
      </c>
      <c r="S102" s="46">
        <f>SUM(Q102:R102)</f>
        <v>0</v>
      </c>
    </row>
    <row r="103" spans="1:25" x14ac:dyDescent="0.4">
      <c r="A103" s="10" t="s">
        <v>47</v>
      </c>
      <c r="B103" s="48">
        <f t="shared" ref="B103:S103" si="12">IFERROR(B100*100/B102,0)</f>
        <v>0</v>
      </c>
      <c r="C103" s="48">
        <f t="shared" si="12"/>
        <v>0</v>
      </c>
      <c r="D103" s="48">
        <f t="shared" si="12"/>
        <v>0</v>
      </c>
      <c r="E103" s="48">
        <f t="shared" si="12"/>
        <v>0</v>
      </c>
      <c r="F103" s="48">
        <f t="shared" si="12"/>
        <v>0</v>
      </c>
      <c r="G103" s="48">
        <f t="shared" si="12"/>
        <v>0</v>
      </c>
      <c r="H103" s="48">
        <f t="shared" si="12"/>
        <v>0</v>
      </c>
      <c r="I103" s="48">
        <f t="shared" si="12"/>
        <v>0</v>
      </c>
      <c r="J103" s="48">
        <f t="shared" si="12"/>
        <v>0</v>
      </c>
      <c r="K103" s="48">
        <f t="shared" si="12"/>
        <v>0</v>
      </c>
      <c r="L103" s="48">
        <f t="shared" si="12"/>
        <v>0</v>
      </c>
      <c r="M103" s="48">
        <f t="shared" si="12"/>
        <v>0</v>
      </c>
      <c r="N103" s="48">
        <f t="shared" si="12"/>
        <v>0</v>
      </c>
      <c r="O103" s="48">
        <f t="shared" si="12"/>
        <v>0</v>
      </c>
      <c r="P103" s="48">
        <f t="shared" si="12"/>
        <v>0</v>
      </c>
      <c r="Q103" s="48">
        <f t="shared" si="12"/>
        <v>0</v>
      </c>
      <c r="R103" s="48">
        <f t="shared" si="12"/>
        <v>0</v>
      </c>
      <c r="S103" s="49">
        <f t="shared" si="12"/>
        <v>0</v>
      </c>
    </row>
    <row r="104" spans="1:25" x14ac:dyDescent="0.4">
      <c r="A104" s="370" t="s">
        <v>296</v>
      </c>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row>
    <row r="105" spans="1:25" x14ac:dyDescent="0.4">
      <c r="A105" s="2"/>
    </row>
    <row r="106" spans="1:25" x14ac:dyDescent="0.4">
      <c r="A106" s="371" t="s">
        <v>48</v>
      </c>
      <c r="B106" s="344">
        <v>2018</v>
      </c>
      <c r="C106" s="344"/>
      <c r="D106" s="344"/>
      <c r="E106" s="344">
        <v>2019</v>
      </c>
      <c r="F106" s="344"/>
      <c r="G106" s="344"/>
      <c r="H106" s="344">
        <v>2019</v>
      </c>
      <c r="I106" s="344"/>
      <c r="J106" s="344"/>
      <c r="K106" s="344">
        <v>2020</v>
      </c>
      <c r="L106" s="344"/>
      <c r="M106" s="344"/>
      <c r="N106" s="344">
        <v>2021</v>
      </c>
      <c r="O106" s="344"/>
      <c r="P106" s="344"/>
      <c r="Q106" s="344">
        <v>2022</v>
      </c>
      <c r="R106" s="344"/>
      <c r="S106" s="344"/>
    </row>
    <row r="107" spans="1:25" x14ac:dyDescent="0.4">
      <c r="A107" s="372"/>
      <c r="B107" s="344"/>
      <c r="C107" s="344"/>
      <c r="D107" s="344"/>
      <c r="E107" s="344" t="s">
        <v>275</v>
      </c>
      <c r="F107" s="344"/>
      <c r="G107" s="344"/>
      <c r="H107" s="344" t="s">
        <v>6</v>
      </c>
      <c r="I107" s="344"/>
      <c r="J107" s="344"/>
      <c r="K107" s="344"/>
      <c r="L107" s="344"/>
      <c r="M107" s="344"/>
      <c r="N107" s="344"/>
      <c r="O107" s="344"/>
      <c r="P107" s="344"/>
      <c r="Q107" s="344"/>
      <c r="R107" s="344"/>
      <c r="S107" s="344"/>
    </row>
    <row r="108" spans="1:25" x14ac:dyDescent="0.4">
      <c r="A108" s="373"/>
      <c r="B108" s="199" t="s">
        <v>41</v>
      </c>
      <c r="C108" s="199" t="s">
        <v>42</v>
      </c>
      <c r="D108" s="199" t="s">
        <v>43</v>
      </c>
      <c r="E108" s="199" t="s">
        <v>41</v>
      </c>
      <c r="F108" s="199" t="s">
        <v>42</v>
      </c>
      <c r="G108" s="199" t="s">
        <v>43</v>
      </c>
      <c r="H108" s="199" t="s">
        <v>41</v>
      </c>
      <c r="I108" s="199" t="s">
        <v>42</v>
      </c>
      <c r="J108" s="199" t="s">
        <v>43</v>
      </c>
      <c r="K108" s="199" t="s">
        <v>41</v>
      </c>
      <c r="L108" s="199" t="s">
        <v>42</v>
      </c>
      <c r="M108" s="199" t="s">
        <v>43</v>
      </c>
      <c r="N108" s="199" t="s">
        <v>41</v>
      </c>
      <c r="O108" s="199" t="s">
        <v>42</v>
      </c>
      <c r="P108" s="199" t="s">
        <v>43</v>
      </c>
      <c r="Q108" s="199" t="s">
        <v>41</v>
      </c>
      <c r="R108" s="199" t="s">
        <v>42</v>
      </c>
      <c r="S108" s="199" t="s">
        <v>43</v>
      </c>
    </row>
    <row r="109" spans="1:25" x14ac:dyDescent="0.4">
      <c r="A109" s="7" t="s">
        <v>49</v>
      </c>
      <c r="B109" s="38"/>
      <c r="C109" s="38"/>
      <c r="D109" s="37">
        <f>+SUM(B109:C109)</f>
        <v>0</v>
      </c>
      <c r="E109" s="36"/>
      <c r="F109" s="36"/>
      <c r="G109" s="37">
        <f>+SUM(E109:F109)</f>
        <v>0</v>
      </c>
      <c r="H109" s="38"/>
      <c r="I109" s="38"/>
      <c r="J109" s="37">
        <f>+SUM(H109:I109)</f>
        <v>0</v>
      </c>
      <c r="K109" s="36"/>
      <c r="L109" s="36"/>
      <c r="M109" s="37">
        <f>+SUM(K109:L109)</f>
        <v>0</v>
      </c>
      <c r="N109" s="36"/>
      <c r="O109" s="36"/>
      <c r="P109" s="37">
        <f t="shared" ref="P109:P111" si="13">+SUM(N109:O109)</f>
        <v>0</v>
      </c>
      <c r="Q109" s="36"/>
      <c r="R109" s="36"/>
      <c r="S109" s="40">
        <f t="shared" ref="S109:S111" si="14">+SUM(Q109:R109)</f>
        <v>0</v>
      </c>
    </row>
    <row r="110" spans="1:25" x14ac:dyDescent="0.4">
      <c r="A110" s="47" t="s">
        <v>50</v>
      </c>
      <c r="B110" s="44"/>
      <c r="C110" s="44"/>
      <c r="D110" s="43">
        <f>+SUM(B110:C110)</f>
        <v>0</v>
      </c>
      <c r="E110" s="42"/>
      <c r="F110" s="42"/>
      <c r="G110" s="43">
        <f>+SUM(E110:F110)</f>
        <v>0</v>
      </c>
      <c r="H110" s="44"/>
      <c r="I110" s="44"/>
      <c r="J110" s="43">
        <f>+SUM(H110:I110)</f>
        <v>0</v>
      </c>
      <c r="K110" s="42"/>
      <c r="L110" s="42"/>
      <c r="M110" s="43">
        <f>+SUM(K110:L110)</f>
        <v>0</v>
      </c>
      <c r="N110" s="42"/>
      <c r="O110" s="42"/>
      <c r="P110" s="43">
        <f t="shared" si="13"/>
        <v>0</v>
      </c>
      <c r="Q110" s="42"/>
      <c r="R110" s="42"/>
      <c r="S110" s="46">
        <f t="shared" si="14"/>
        <v>0</v>
      </c>
    </row>
    <row r="111" spans="1:25" x14ac:dyDescent="0.4">
      <c r="A111" s="47" t="s">
        <v>51</v>
      </c>
      <c r="B111" s="44"/>
      <c r="C111" s="44"/>
      <c r="D111" s="43">
        <f>+SUM(B111:C111)</f>
        <v>0</v>
      </c>
      <c r="E111" s="42"/>
      <c r="F111" s="42"/>
      <c r="G111" s="43">
        <f>+SUM(E111:F111)</f>
        <v>0</v>
      </c>
      <c r="H111" s="44"/>
      <c r="I111" s="44"/>
      <c r="J111" s="43">
        <f>+SUM(H111:I111)</f>
        <v>0</v>
      </c>
      <c r="K111" s="42"/>
      <c r="L111" s="42"/>
      <c r="M111" s="43">
        <f>+SUM(K111:L111)</f>
        <v>0</v>
      </c>
      <c r="N111" s="42"/>
      <c r="O111" s="42"/>
      <c r="P111" s="43">
        <f t="shared" si="13"/>
        <v>0</v>
      </c>
      <c r="Q111" s="42"/>
      <c r="R111" s="42"/>
      <c r="S111" s="46">
        <f t="shared" si="14"/>
        <v>0</v>
      </c>
    </row>
    <row r="112" spans="1:25" x14ac:dyDescent="0.4">
      <c r="A112" s="41" t="s">
        <v>19</v>
      </c>
      <c r="B112" s="45">
        <f t="shared" ref="B112:C112" si="15">+B109+B110+B111</f>
        <v>0</v>
      </c>
      <c r="C112" s="45">
        <f t="shared" si="15"/>
        <v>0</v>
      </c>
      <c r="D112" s="45">
        <f t="shared" ref="D112" si="16">+D109+D110+D111</f>
        <v>0</v>
      </c>
      <c r="E112" s="45">
        <f t="shared" ref="E112:M112" si="17">+E109+E110+E111</f>
        <v>0</v>
      </c>
      <c r="F112" s="45">
        <f t="shared" si="17"/>
        <v>0</v>
      </c>
      <c r="G112" s="45">
        <f t="shared" si="17"/>
        <v>0</v>
      </c>
      <c r="H112" s="45">
        <f t="shared" ref="H112:J112" si="18">+H109+H110+H111</f>
        <v>0</v>
      </c>
      <c r="I112" s="45">
        <f t="shared" si="18"/>
        <v>0</v>
      </c>
      <c r="J112" s="45">
        <f t="shared" si="18"/>
        <v>0</v>
      </c>
      <c r="K112" s="45">
        <f t="shared" si="17"/>
        <v>0</v>
      </c>
      <c r="L112" s="45">
        <f t="shared" si="17"/>
        <v>0</v>
      </c>
      <c r="M112" s="45">
        <f t="shared" si="17"/>
        <v>0</v>
      </c>
      <c r="N112" s="45">
        <f t="shared" ref="N112:S112" si="19">+N109+N110+N111</f>
        <v>0</v>
      </c>
      <c r="O112" s="45">
        <f t="shared" si="19"/>
        <v>0</v>
      </c>
      <c r="P112" s="45">
        <f t="shared" si="19"/>
        <v>0</v>
      </c>
      <c r="Q112" s="45">
        <f t="shared" si="19"/>
        <v>0</v>
      </c>
      <c r="R112" s="45">
        <f t="shared" si="19"/>
        <v>0</v>
      </c>
      <c r="S112" s="50">
        <f t="shared" si="19"/>
        <v>0</v>
      </c>
    </row>
    <row r="113" spans="1:19" x14ac:dyDescent="0.4">
      <c r="A113" s="41" t="s">
        <v>52</v>
      </c>
      <c r="B113" s="44"/>
      <c r="C113" s="44"/>
      <c r="D113" s="43">
        <f t="shared" ref="D113:D118" si="20">+SUM(B113:C113)</f>
        <v>0</v>
      </c>
      <c r="E113" s="42"/>
      <c r="F113" s="42"/>
      <c r="G113" s="43">
        <f t="shared" ref="G113:G118" si="21">+SUM(E113:F113)</f>
        <v>0</v>
      </c>
      <c r="H113" s="44"/>
      <c r="I113" s="44"/>
      <c r="J113" s="43">
        <f t="shared" ref="J113:J118" si="22">+SUM(H113:I113)</f>
        <v>0</v>
      </c>
      <c r="K113" s="42"/>
      <c r="L113" s="42"/>
      <c r="M113" s="43">
        <f t="shared" ref="M113:M118" si="23">+SUM(K113:L113)</f>
        <v>0</v>
      </c>
      <c r="N113" s="42"/>
      <c r="O113" s="42"/>
      <c r="P113" s="43">
        <f t="shared" ref="P113:P118" si="24">+SUM(N113:O113)</f>
        <v>0</v>
      </c>
      <c r="Q113" s="42"/>
      <c r="R113" s="42"/>
      <c r="S113" s="46">
        <f t="shared" ref="S113:S118" si="25">+SUM(Q113:R113)</f>
        <v>0</v>
      </c>
    </row>
    <row r="114" spans="1:19" x14ac:dyDescent="0.4">
      <c r="A114" s="41" t="s">
        <v>53</v>
      </c>
      <c r="B114" s="44"/>
      <c r="C114" s="44"/>
      <c r="D114" s="43">
        <f t="shared" si="20"/>
        <v>0</v>
      </c>
      <c r="E114" s="42"/>
      <c r="F114" s="42"/>
      <c r="G114" s="43">
        <f t="shared" si="21"/>
        <v>0</v>
      </c>
      <c r="H114" s="44"/>
      <c r="I114" s="44"/>
      <c r="J114" s="43">
        <f t="shared" si="22"/>
        <v>0</v>
      </c>
      <c r="K114" s="42"/>
      <c r="L114" s="42"/>
      <c r="M114" s="43">
        <f t="shared" si="23"/>
        <v>0</v>
      </c>
      <c r="N114" s="42"/>
      <c r="O114" s="42"/>
      <c r="P114" s="43">
        <f t="shared" si="24"/>
        <v>0</v>
      </c>
      <c r="Q114" s="42"/>
      <c r="R114" s="42"/>
      <c r="S114" s="46">
        <f t="shared" si="25"/>
        <v>0</v>
      </c>
    </row>
    <row r="115" spans="1:19" x14ac:dyDescent="0.4">
      <c r="A115" s="47" t="s">
        <v>54</v>
      </c>
      <c r="B115" s="44"/>
      <c r="C115" s="44"/>
      <c r="D115" s="43">
        <f t="shared" si="20"/>
        <v>0</v>
      </c>
      <c r="E115" s="42"/>
      <c r="F115" s="42"/>
      <c r="G115" s="43">
        <f t="shared" si="21"/>
        <v>0</v>
      </c>
      <c r="H115" s="44"/>
      <c r="I115" s="44"/>
      <c r="J115" s="43">
        <f t="shared" si="22"/>
        <v>0</v>
      </c>
      <c r="K115" s="42"/>
      <c r="L115" s="42"/>
      <c r="M115" s="43">
        <f t="shared" si="23"/>
        <v>0</v>
      </c>
      <c r="N115" s="42"/>
      <c r="O115" s="42"/>
      <c r="P115" s="43">
        <f t="shared" si="24"/>
        <v>0</v>
      </c>
      <c r="Q115" s="42"/>
      <c r="R115" s="42"/>
      <c r="S115" s="46">
        <f t="shared" si="25"/>
        <v>0</v>
      </c>
    </row>
    <row r="116" spans="1:19" x14ac:dyDescent="0.4">
      <c r="A116" s="47" t="s">
        <v>55</v>
      </c>
      <c r="B116" s="44"/>
      <c r="C116" s="44"/>
      <c r="D116" s="43">
        <f t="shared" si="20"/>
        <v>0</v>
      </c>
      <c r="E116" s="42"/>
      <c r="F116" s="42"/>
      <c r="G116" s="43">
        <f t="shared" si="21"/>
        <v>0</v>
      </c>
      <c r="H116" s="44"/>
      <c r="I116" s="44"/>
      <c r="J116" s="43">
        <f t="shared" si="22"/>
        <v>0</v>
      </c>
      <c r="K116" s="42"/>
      <c r="L116" s="42"/>
      <c r="M116" s="43">
        <f t="shared" si="23"/>
        <v>0</v>
      </c>
      <c r="N116" s="42"/>
      <c r="O116" s="42"/>
      <c r="P116" s="43">
        <f t="shared" si="24"/>
        <v>0</v>
      </c>
      <c r="Q116" s="42"/>
      <c r="R116" s="42"/>
      <c r="S116" s="46">
        <f t="shared" si="25"/>
        <v>0</v>
      </c>
    </row>
    <row r="117" spans="1:19" x14ac:dyDescent="0.4">
      <c r="A117" s="41" t="s">
        <v>56</v>
      </c>
      <c r="B117" s="44"/>
      <c r="C117" s="44"/>
      <c r="D117" s="43">
        <f t="shared" si="20"/>
        <v>0</v>
      </c>
      <c r="E117" s="42"/>
      <c r="F117" s="42"/>
      <c r="G117" s="43">
        <f t="shared" si="21"/>
        <v>0</v>
      </c>
      <c r="H117" s="44"/>
      <c r="I117" s="44"/>
      <c r="J117" s="43">
        <f t="shared" si="22"/>
        <v>0</v>
      </c>
      <c r="K117" s="42"/>
      <c r="L117" s="42"/>
      <c r="M117" s="43">
        <f t="shared" si="23"/>
        <v>0</v>
      </c>
      <c r="N117" s="42"/>
      <c r="O117" s="42"/>
      <c r="P117" s="43">
        <f t="shared" si="24"/>
        <v>0</v>
      </c>
      <c r="Q117" s="42"/>
      <c r="R117" s="42"/>
      <c r="S117" s="46">
        <f t="shared" si="25"/>
        <v>0</v>
      </c>
    </row>
    <row r="118" spans="1:19" ht="32.4" x14ac:dyDescent="0.4">
      <c r="A118" s="51" t="s">
        <v>57</v>
      </c>
      <c r="B118" s="53"/>
      <c r="C118" s="53"/>
      <c r="D118" s="48">
        <f t="shared" si="20"/>
        <v>0</v>
      </c>
      <c r="E118" s="52"/>
      <c r="F118" s="52"/>
      <c r="G118" s="48">
        <f t="shared" si="21"/>
        <v>0</v>
      </c>
      <c r="H118" s="53"/>
      <c r="I118" s="53"/>
      <c r="J118" s="48">
        <f t="shared" si="22"/>
        <v>0</v>
      </c>
      <c r="K118" s="52"/>
      <c r="L118" s="52"/>
      <c r="M118" s="48">
        <f t="shared" si="23"/>
        <v>0</v>
      </c>
      <c r="N118" s="52"/>
      <c r="O118" s="52"/>
      <c r="P118" s="48">
        <f t="shared" si="24"/>
        <v>0</v>
      </c>
      <c r="Q118" s="52"/>
      <c r="R118" s="52"/>
      <c r="S118" s="49">
        <f t="shared" si="25"/>
        <v>0</v>
      </c>
    </row>
    <row r="120" spans="1:19" x14ac:dyDescent="0.4">
      <c r="A120" s="443" t="s">
        <v>58</v>
      </c>
      <c r="B120" s="344">
        <v>2018</v>
      </c>
      <c r="C120" s="344"/>
      <c r="D120" s="344"/>
      <c r="E120" s="344">
        <v>2019</v>
      </c>
      <c r="F120" s="344"/>
      <c r="G120" s="344"/>
      <c r="H120" s="344">
        <v>2019</v>
      </c>
      <c r="I120" s="344"/>
      <c r="J120" s="344"/>
      <c r="K120" s="344">
        <v>2020</v>
      </c>
      <c r="L120" s="344"/>
      <c r="M120" s="344"/>
      <c r="N120" s="344">
        <v>2021</v>
      </c>
      <c r="O120" s="344"/>
      <c r="P120" s="344"/>
      <c r="Q120" s="344">
        <v>2022</v>
      </c>
      <c r="R120" s="344"/>
      <c r="S120" s="344"/>
    </row>
    <row r="121" spans="1:19" x14ac:dyDescent="0.4">
      <c r="A121" s="463"/>
      <c r="B121" s="344"/>
      <c r="C121" s="344"/>
      <c r="D121" s="344"/>
      <c r="E121" s="344" t="s">
        <v>275</v>
      </c>
      <c r="F121" s="344"/>
      <c r="G121" s="344"/>
      <c r="H121" s="344" t="s">
        <v>6</v>
      </c>
      <c r="I121" s="344"/>
      <c r="J121" s="344"/>
      <c r="K121" s="344"/>
      <c r="L121" s="344"/>
      <c r="M121" s="344"/>
      <c r="N121" s="344"/>
      <c r="O121" s="344"/>
      <c r="P121" s="344"/>
      <c r="Q121" s="344"/>
      <c r="R121" s="344"/>
      <c r="S121" s="344"/>
    </row>
    <row r="122" spans="1:19" x14ac:dyDescent="0.4">
      <c r="A122" s="445"/>
      <c r="B122" s="199" t="s">
        <v>41</v>
      </c>
      <c r="C122" s="199" t="s">
        <v>42</v>
      </c>
      <c r="D122" s="199" t="s">
        <v>43</v>
      </c>
      <c r="E122" s="199" t="s">
        <v>41</v>
      </c>
      <c r="F122" s="199" t="s">
        <v>42</v>
      </c>
      <c r="G122" s="199" t="s">
        <v>43</v>
      </c>
      <c r="H122" s="199" t="s">
        <v>41</v>
      </c>
      <c r="I122" s="199" t="s">
        <v>42</v>
      </c>
      <c r="J122" s="199" t="s">
        <v>43</v>
      </c>
      <c r="K122" s="199" t="s">
        <v>41</v>
      </c>
      <c r="L122" s="199" t="s">
        <v>42</v>
      </c>
      <c r="M122" s="199" t="s">
        <v>43</v>
      </c>
      <c r="N122" s="199" t="s">
        <v>41</v>
      </c>
      <c r="O122" s="199" t="s">
        <v>42</v>
      </c>
      <c r="P122" s="199" t="s">
        <v>43</v>
      </c>
      <c r="Q122" s="199" t="s">
        <v>41</v>
      </c>
      <c r="R122" s="199" t="s">
        <v>42</v>
      </c>
      <c r="S122" s="199" t="s">
        <v>43</v>
      </c>
    </row>
    <row r="123" spans="1:19" x14ac:dyDescent="0.4">
      <c r="A123" s="54" t="s">
        <v>49</v>
      </c>
      <c r="B123" s="55">
        <f t="shared" ref="B123:S123" si="26">IF(B109=0,0,B109*100/B$100)</f>
        <v>0</v>
      </c>
      <c r="C123" s="55">
        <f t="shared" si="26"/>
        <v>0</v>
      </c>
      <c r="D123" s="55">
        <f t="shared" si="26"/>
        <v>0</v>
      </c>
      <c r="E123" s="55">
        <f t="shared" si="26"/>
        <v>0</v>
      </c>
      <c r="F123" s="55">
        <f t="shared" si="26"/>
        <v>0</v>
      </c>
      <c r="G123" s="55">
        <f t="shared" si="26"/>
        <v>0</v>
      </c>
      <c r="H123" s="55">
        <f t="shared" si="26"/>
        <v>0</v>
      </c>
      <c r="I123" s="55">
        <f t="shared" si="26"/>
        <v>0</v>
      </c>
      <c r="J123" s="55">
        <f t="shared" si="26"/>
        <v>0</v>
      </c>
      <c r="K123" s="55">
        <f t="shared" si="26"/>
        <v>0</v>
      </c>
      <c r="L123" s="55">
        <f t="shared" si="26"/>
        <v>0</v>
      </c>
      <c r="M123" s="55">
        <f t="shared" si="26"/>
        <v>0</v>
      </c>
      <c r="N123" s="55">
        <f t="shared" si="26"/>
        <v>0</v>
      </c>
      <c r="O123" s="55">
        <f t="shared" si="26"/>
        <v>0</v>
      </c>
      <c r="P123" s="55">
        <f t="shared" si="26"/>
        <v>0</v>
      </c>
      <c r="Q123" s="55">
        <f t="shared" si="26"/>
        <v>0</v>
      </c>
      <c r="R123" s="55">
        <f t="shared" si="26"/>
        <v>0</v>
      </c>
      <c r="S123" s="56">
        <f t="shared" si="26"/>
        <v>0</v>
      </c>
    </row>
    <row r="124" spans="1:19" x14ac:dyDescent="0.4">
      <c r="A124" s="57" t="s">
        <v>50</v>
      </c>
      <c r="B124" s="58">
        <f t="shared" ref="B124:S124" si="27">IF(B110=0,0,B110*100/B$100)</f>
        <v>0</v>
      </c>
      <c r="C124" s="58">
        <f t="shared" si="27"/>
        <v>0</v>
      </c>
      <c r="D124" s="58">
        <f t="shared" si="27"/>
        <v>0</v>
      </c>
      <c r="E124" s="58">
        <f t="shared" si="27"/>
        <v>0</v>
      </c>
      <c r="F124" s="58">
        <f t="shared" si="27"/>
        <v>0</v>
      </c>
      <c r="G124" s="58">
        <f t="shared" si="27"/>
        <v>0</v>
      </c>
      <c r="H124" s="58">
        <f t="shared" si="27"/>
        <v>0</v>
      </c>
      <c r="I124" s="58">
        <f t="shared" si="27"/>
        <v>0</v>
      </c>
      <c r="J124" s="58">
        <f t="shared" si="27"/>
        <v>0</v>
      </c>
      <c r="K124" s="58">
        <f t="shared" si="27"/>
        <v>0</v>
      </c>
      <c r="L124" s="58">
        <f t="shared" si="27"/>
        <v>0</v>
      </c>
      <c r="M124" s="58">
        <f t="shared" si="27"/>
        <v>0</v>
      </c>
      <c r="N124" s="58">
        <f t="shared" si="27"/>
        <v>0</v>
      </c>
      <c r="O124" s="58">
        <f t="shared" si="27"/>
        <v>0</v>
      </c>
      <c r="P124" s="58">
        <f t="shared" si="27"/>
        <v>0</v>
      </c>
      <c r="Q124" s="58">
        <f t="shared" si="27"/>
        <v>0</v>
      </c>
      <c r="R124" s="58">
        <f t="shared" si="27"/>
        <v>0</v>
      </c>
      <c r="S124" s="59">
        <f t="shared" si="27"/>
        <v>0</v>
      </c>
    </row>
    <row r="125" spans="1:19" x14ac:dyDescent="0.4">
      <c r="A125" s="57" t="s">
        <v>51</v>
      </c>
      <c r="B125" s="58">
        <f t="shared" ref="B125:S125" si="28">IF(B111=0,0,B111*100/B$100)</f>
        <v>0</v>
      </c>
      <c r="C125" s="58">
        <f t="shared" si="28"/>
        <v>0</v>
      </c>
      <c r="D125" s="58">
        <f t="shared" si="28"/>
        <v>0</v>
      </c>
      <c r="E125" s="58">
        <f t="shared" si="28"/>
        <v>0</v>
      </c>
      <c r="F125" s="58">
        <f t="shared" si="28"/>
        <v>0</v>
      </c>
      <c r="G125" s="58">
        <f t="shared" si="28"/>
        <v>0</v>
      </c>
      <c r="H125" s="58">
        <f t="shared" si="28"/>
        <v>0</v>
      </c>
      <c r="I125" s="58">
        <f t="shared" si="28"/>
        <v>0</v>
      </c>
      <c r="J125" s="58">
        <f t="shared" si="28"/>
        <v>0</v>
      </c>
      <c r="K125" s="58">
        <f t="shared" si="28"/>
        <v>0</v>
      </c>
      <c r="L125" s="58">
        <f t="shared" si="28"/>
        <v>0</v>
      </c>
      <c r="M125" s="58">
        <f t="shared" si="28"/>
        <v>0</v>
      </c>
      <c r="N125" s="58">
        <f t="shared" si="28"/>
        <v>0</v>
      </c>
      <c r="O125" s="58">
        <f t="shared" si="28"/>
        <v>0</v>
      </c>
      <c r="P125" s="58">
        <f t="shared" si="28"/>
        <v>0</v>
      </c>
      <c r="Q125" s="58">
        <f t="shared" si="28"/>
        <v>0</v>
      </c>
      <c r="R125" s="58">
        <f t="shared" si="28"/>
        <v>0</v>
      </c>
      <c r="S125" s="59">
        <f t="shared" si="28"/>
        <v>0</v>
      </c>
    </row>
    <row r="126" spans="1:19" x14ac:dyDescent="0.4">
      <c r="A126" s="57" t="s">
        <v>19</v>
      </c>
      <c r="B126" s="58">
        <f t="shared" ref="B126:S126" si="29">IFERROR(B112*100/B100,0)</f>
        <v>0</v>
      </c>
      <c r="C126" s="58">
        <f t="shared" si="29"/>
        <v>0</v>
      </c>
      <c r="D126" s="58">
        <f t="shared" si="29"/>
        <v>0</v>
      </c>
      <c r="E126" s="58">
        <f t="shared" si="29"/>
        <v>0</v>
      </c>
      <c r="F126" s="58">
        <f t="shared" si="29"/>
        <v>0</v>
      </c>
      <c r="G126" s="58">
        <f t="shared" si="29"/>
        <v>0</v>
      </c>
      <c r="H126" s="58">
        <f t="shared" si="29"/>
        <v>0</v>
      </c>
      <c r="I126" s="58">
        <f t="shared" si="29"/>
        <v>0</v>
      </c>
      <c r="J126" s="58">
        <f t="shared" si="29"/>
        <v>0</v>
      </c>
      <c r="K126" s="58">
        <f t="shared" si="29"/>
        <v>0</v>
      </c>
      <c r="L126" s="58">
        <f t="shared" si="29"/>
        <v>0</v>
      </c>
      <c r="M126" s="58">
        <f t="shared" si="29"/>
        <v>0</v>
      </c>
      <c r="N126" s="58">
        <f t="shared" si="29"/>
        <v>0</v>
      </c>
      <c r="O126" s="58">
        <f t="shared" si="29"/>
        <v>0</v>
      </c>
      <c r="P126" s="58">
        <f t="shared" si="29"/>
        <v>0</v>
      </c>
      <c r="Q126" s="58">
        <f t="shared" si="29"/>
        <v>0</v>
      </c>
      <c r="R126" s="58">
        <f t="shared" si="29"/>
        <v>0</v>
      </c>
      <c r="S126" s="59">
        <f t="shared" si="29"/>
        <v>0</v>
      </c>
    </row>
    <row r="127" spans="1:19" x14ac:dyDescent="0.4">
      <c r="A127" s="41" t="s">
        <v>52</v>
      </c>
      <c r="B127" s="58">
        <f t="shared" ref="B127:S127" si="30">IF(B113=0,0,B113*100/B112)</f>
        <v>0</v>
      </c>
      <c r="C127" s="58">
        <f t="shared" si="30"/>
        <v>0</v>
      </c>
      <c r="D127" s="58">
        <f t="shared" si="30"/>
        <v>0</v>
      </c>
      <c r="E127" s="58">
        <f t="shared" si="30"/>
        <v>0</v>
      </c>
      <c r="F127" s="58">
        <f t="shared" si="30"/>
        <v>0</v>
      </c>
      <c r="G127" s="58">
        <f t="shared" si="30"/>
        <v>0</v>
      </c>
      <c r="H127" s="58">
        <f t="shared" si="30"/>
        <v>0</v>
      </c>
      <c r="I127" s="58">
        <f t="shared" si="30"/>
        <v>0</v>
      </c>
      <c r="J127" s="58">
        <f t="shared" si="30"/>
        <v>0</v>
      </c>
      <c r="K127" s="58">
        <f t="shared" si="30"/>
        <v>0</v>
      </c>
      <c r="L127" s="58">
        <f t="shared" si="30"/>
        <v>0</v>
      </c>
      <c r="M127" s="58">
        <f t="shared" si="30"/>
        <v>0</v>
      </c>
      <c r="N127" s="58">
        <f t="shared" si="30"/>
        <v>0</v>
      </c>
      <c r="O127" s="58">
        <f t="shared" si="30"/>
        <v>0</v>
      </c>
      <c r="P127" s="58">
        <f t="shared" si="30"/>
        <v>0</v>
      </c>
      <c r="Q127" s="58">
        <f t="shared" si="30"/>
        <v>0</v>
      </c>
      <c r="R127" s="58">
        <f t="shared" si="30"/>
        <v>0</v>
      </c>
      <c r="S127" s="59">
        <f t="shared" si="30"/>
        <v>0</v>
      </c>
    </row>
    <row r="128" spans="1:19" x14ac:dyDescent="0.4">
      <c r="A128" s="41" t="s">
        <v>53</v>
      </c>
      <c r="B128" s="58">
        <f t="shared" ref="B128:S128" si="31">IF(B114=0,0,B114*100/B111)</f>
        <v>0</v>
      </c>
      <c r="C128" s="58">
        <f t="shared" si="31"/>
        <v>0</v>
      </c>
      <c r="D128" s="58">
        <f t="shared" si="31"/>
        <v>0</v>
      </c>
      <c r="E128" s="58">
        <f t="shared" si="31"/>
        <v>0</v>
      </c>
      <c r="F128" s="58">
        <f t="shared" si="31"/>
        <v>0</v>
      </c>
      <c r="G128" s="58">
        <f t="shared" si="31"/>
        <v>0</v>
      </c>
      <c r="H128" s="58">
        <f t="shared" si="31"/>
        <v>0</v>
      </c>
      <c r="I128" s="58">
        <f t="shared" si="31"/>
        <v>0</v>
      </c>
      <c r="J128" s="58">
        <f t="shared" si="31"/>
        <v>0</v>
      </c>
      <c r="K128" s="58">
        <f t="shared" si="31"/>
        <v>0</v>
      </c>
      <c r="L128" s="58">
        <f t="shared" si="31"/>
        <v>0</v>
      </c>
      <c r="M128" s="58">
        <f t="shared" si="31"/>
        <v>0</v>
      </c>
      <c r="N128" s="58">
        <f t="shared" si="31"/>
        <v>0</v>
      </c>
      <c r="O128" s="58">
        <f t="shared" si="31"/>
        <v>0</v>
      </c>
      <c r="P128" s="58">
        <f t="shared" si="31"/>
        <v>0</v>
      </c>
      <c r="Q128" s="58">
        <f t="shared" si="31"/>
        <v>0</v>
      </c>
      <c r="R128" s="58">
        <f t="shared" si="31"/>
        <v>0</v>
      </c>
      <c r="S128" s="59">
        <f t="shared" si="31"/>
        <v>0</v>
      </c>
    </row>
    <row r="129" spans="1:19" x14ac:dyDescent="0.4">
      <c r="A129" s="57" t="s">
        <v>54</v>
      </c>
      <c r="B129" s="58">
        <f>IF(B115=0,0,B115*100/B100)</f>
        <v>0</v>
      </c>
      <c r="C129" s="58">
        <f>IF(C115=0,0,C115*100/C100)</f>
        <v>0</v>
      </c>
      <c r="D129" s="58">
        <f t="shared" ref="D129:S129" si="32">IF(D115=0,0,D115*100/D100)</f>
        <v>0</v>
      </c>
      <c r="E129" s="58">
        <f t="shared" si="32"/>
        <v>0</v>
      </c>
      <c r="F129" s="58">
        <f t="shared" si="32"/>
        <v>0</v>
      </c>
      <c r="G129" s="58">
        <f t="shared" si="32"/>
        <v>0</v>
      </c>
      <c r="H129" s="58">
        <f t="shared" si="32"/>
        <v>0</v>
      </c>
      <c r="I129" s="58">
        <f t="shared" si="32"/>
        <v>0</v>
      </c>
      <c r="J129" s="58">
        <f t="shared" si="32"/>
        <v>0</v>
      </c>
      <c r="K129" s="58">
        <f t="shared" si="32"/>
        <v>0</v>
      </c>
      <c r="L129" s="58">
        <f t="shared" si="32"/>
        <v>0</v>
      </c>
      <c r="M129" s="58">
        <f t="shared" si="32"/>
        <v>0</v>
      </c>
      <c r="N129" s="58">
        <f t="shared" si="32"/>
        <v>0</v>
      </c>
      <c r="O129" s="58">
        <f t="shared" si="32"/>
        <v>0</v>
      </c>
      <c r="P129" s="58">
        <f t="shared" si="32"/>
        <v>0</v>
      </c>
      <c r="Q129" s="58">
        <f t="shared" si="32"/>
        <v>0</v>
      </c>
      <c r="R129" s="58">
        <f t="shared" si="32"/>
        <v>0</v>
      </c>
      <c r="S129" s="59">
        <f t="shared" si="32"/>
        <v>0</v>
      </c>
    </row>
    <row r="130" spans="1:19" x14ac:dyDescent="0.4">
      <c r="A130" s="57" t="s">
        <v>59</v>
      </c>
      <c r="B130" s="58">
        <f>IF(B116=0,0,B116*100/B100)</f>
        <v>0</v>
      </c>
      <c r="C130" s="58">
        <f t="shared" ref="C130:S130" si="33">IF(C116=0,0,C116*100/C100)</f>
        <v>0</v>
      </c>
      <c r="D130" s="58">
        <f t="shared" si="33"/>
        <v>0</v>
      </c>
      <c r="E130" s="58">
        <f t="shared" si="33"/>
        <v>0</v>
      </c>
      <c r="F130" s="58">
        <f t="shared" si="33"/>
        <v>0</v>
      </c>
      <c r="G130" s="58">
        <f t="shared" si="33"/>
        <v>0</v>
      </c>
      <c r="H130" s="58">
        <f t="shared" si="33"/>
        <v>0</v>
      </c>
      <c r="I130" s="58">
        <f t="shared" si="33"/>
        <v>0</v>
      </c>
      <c r="J130" s="58">
        <f t="shared" si="33"/>
        <v>0</v>
      </c>
      <c r="K130" s="58">
        <f t="shared" si="33"/>
        <v>0</v>
      </c>
      <c r="L130" s="58">
        <f t="shared" si="33"/>
        <v>0</v>
      </c>
      <c r="M130" s="58">
        <f t="shared" si="33"/>
        <v>0</v>
      </c>
      <c r="N130" s="58">
        <f t="shared" si="33"/>
        <v>0</v>
      </c>
      <c r="O130" s="58">
        <f t="shared" si="33"/>
        <v>0</v>
      </c>
      <c r="P130" s="58">
        <f t="shared" si="33"/>
        <v>0</v>
      </c>
      <c r="Q130" s="58">
        <f t="shared" si="33"/>
        <v>0</v>
      </c>
      <c r="R130" s="58">
        <f t="shared" si="33"/>
        <v>0</v>
      </c>
      <c r="S130" s="59">
        <f t="shared" si="33"/>
        <v>0</v>
      </c>
    </row>
    <row r="131" spans="1:19" x14ac:dyDescent="0.4">
      <c r="A131" s="60" t="s">
        <v>56</v>
      </c>
      <c r="B131" s="58">
        <f t="shared" ref="B131:S131" si="34">IF(B117=0,0,B117*100/B100)</f>
        <v>0</v>
      </c>
      <c r="C131" s="58">
        <f t="shared" si="34"/>
        <v>0</v>
      </c>
      <c r="D131" s="58">
        <f t="shared" si="34"/>
        <v>0</v>
      </c>
      <c r="E131" s="58">
        <f t="shared" si="34"/>
        <v>0</v>
      </c>
      <c r="F131" s="58">
        <f t="shared" si="34"/>
        <v>0</v>
      </c>
      <c r="G131" s="58">
        <f t="shared" si="34"/>
        <v>0</v>
      </c>
      <c r="H131" s="58">
        <f t="shared" si="34"/>
        <v>0</v>
      </c>
      <c r="I131" s="58">
        <f t="shared" si="34"/>
        <v>0</v>
      </c>
      <c r="J131" s="58">
        <f t="shared" si="34"/>
        <v>0</v>
      </c>
      <c r="K131" s="58">
        <f t="shared" si="34"/>
        <v>0</v>
      </c>
      <c r="L131" s="58">
        <f t="shared" si="34"/>
        <v>0</v>
      </c>
      <c r="M131" s="58">
        <f t="shared" si="34"/>
        <v>0</v>
      </c>
      <c r="N131" s="58">
        <f t="shared" si="34"/>
        <v>0</v>
      </c>
      <c r="O131" s="58">
        <f t="shared" si="34"/>
        <v>0</v>
      </c>
      <c r="P131" s="58">
        <f t="shared" si="34"/>
        <v>0</v>
      </c>
      <c r="Q131" s="58">
        <f t="shared" si="34"/>
        <v>0</v>
      </c>
      <c r="R131" s="58">
        <f t="shared" si="34"/>
        <v>0</v>
      </c>
      <c r="S131" s="59">
        <f t="shared" si="34"/>
        <v>0</v>
      </c>
    </row>
    <row r="132" spans="1:19" ht="32.4" x14ac:dyDescent="0.4">
      <c r="A132" s="61" t="s">
        <v>57</v>
      </c>
      <c r="B132" s="62">
        <f t="shared" ref="B132:S132" si="35">IF(B118=0,0,B118*100/B102)</f>
        <v>0</v>
      </c>
      <c r="C132" s="62">
        <f t="shared" si="35"/>
        <v>0</v>
      </c>
      <c r="D132" s="62">
        <f t="shared" si="35"/>
        <v>0</v>
      </c>
      <c r="E132" s="62">
        <f t="shared" si="35"/>
        <v>0</v>
      </c>
      <c r="F132" s="62">
        <f t="shared" si="35"/>
        <v>0</v>
      </c>
      <c r="G132" s="62">
        <f t="shared" si="35"/>
        <v>0</v>
      </c>
      <c r="H132" s="62">
        <f t="shared" si="35"/>
        <v>0</v>
      </c>
      <c r="I132" s="62">
        <f t="shared" si="35"/>
        <v>0</v>
      </c>
      <c r="J132" s="62">
        <f t="shared" si="35"/>
        <v>0</v>
      </c>
      <c r="K132" s="62">
        <f t="shared" si="35"/>
        <v>0</v>
      </c>
      <c r="L132" s="62">
        <f t="shared" si="35"/>
        <v>0</v>
      </c>
      <c r="M132" s="62">
        <f t="shared" si="35"/>
        <v>0</v>
      </c>
      <c r="N132" s="62">
        <f t="shared" si="35"/>
        <v>0</v>
      </c>
      <c r="O132" s="62">
        <f t="shared" si="35"/>
        <v>0</v>
      </c>
      <c r="P132" s="62">
        <f t="shared" si="35"/>
        <v>0</v>
      </c>
      <c r="Q132" s="62">
        <f t="shared" si="35"/>
        <v>0</v>
      </c>
      <c r="R132" s="62">
        <f t="shared" si="35"/>
        <v>0</v>
      </c>
      <c r="S132" s="63">
        <f t="shared" si="35"/>
        <v>0</v>
      </c>
    </row>
    <row r="133" spans="1:19" x14ac:dyDescent="0.4">
      <c r="A133" s="345" t="s">
        <v>296</v>
      </c>
      <c r="B133" s="345"/>
      <c r="C133" s="345"/>
      <c r="D133" s="345"/>
      <c r="E133" s="345"/>
      <c r="F133" s="345"/>
      <c r="G133" s="345"/>
      <c r="H133" s="345"/>
      <c r="I133" s="345"/>
      <c r="J133" s="345"/>
      <c r="K133" s="345"/>
      <c r="L133" s="345"/>
      <c r="M133" s="345"/>
      <c r="N133" s="345"/>
      <c r="O133" s="345"/>
      <c r="P133" s="345"/>
      <c r="Q133" s="345"/>
      <c r="R133" s="345"/>
      <c r="S133" s="345"/>
    </row>
    <row r="134" spans="1:19" x14ac:dyDescent="0.4">
      <c r="A134" s="64"/>
    </row>
    <row r="135" spans="1:19" x14ac:dyDescent="0.4">
      <c r="A135" s="369" t="s">
        <v>60</v>
      </c>
      <c r="B135" s="369"/>
      <c r="C135" s="369"/>
      <c r="D135" s="369"/>
      <c r="E135" s="369"/>
      <c r="F135" s="369"/>
      <c r="G135" s="369"/>
      <c r="H135" s="369"/>
      <c r="I135" s="369"/>
      <c r="J135" s="369"/>
      <c r="K135" s="369"/>
      <c r="L135" s="369"/>
      <c r="M135" s="369"/>
    </row>
    <row r="136" spans="1:19" x14ac:dyDescent="0.4">
      <c r="A136" s="333" t="s">
        <v>61</v>
      </c>
      <c r="B136" s="333">
        <v>2018</v>
      </c>
      <c r="C136" s="333"/>
      <c r="D136" s="333">
        <v>2017</v>
      </c>
      <c r="E136" s="333"/>
      <c r="F136" s="333"/>
      <c r="G136" s="333"/>
      <c r="H136" s="333">
        <v>2018</v>
      </c>
      <c r="I136" s="333"/>
      <c r="J136" s="333">
        <v>2019</v>
      </c>
      <c r="K136" s="333"/>
      <c r="L136" s="333">
        <v>2020</v>
      </c>
      <c r="M136" s="333"/>
    </row>
    <row r="137" spans="1:19" x14ac:dyDescent="0.4">
      <c r="A137" s="333"/>
      <c r="B137" s="333"/>
      <c r="C137" s="333"/>
      <c r="D137" s="425" t="s">
        <v>283</v>
      </c>
      <c r="E137" s="425"/>
      <c r="F137" s="425" t="s">
        <v>218</v>
      </c>
      <c r="G137" s="425"/>
      <c r="H137" s="425"/>
      <c r="I137" s="425"/>
      <c r="J137" s="425"/>
      <c r="K137" s="425"/>
      <c r="L137" s="425"/>
      <c r="M137" s="425"/>
    </row>
    <row r="138" spans="1:19" x14ac:dyDescent="0.4">
      <c r="A138" s="333"/>
      <c r="B138" s="198" t="s">
        <v>62</v>
      </c>
      <c r="C138" s="198" t="s">
        <v>63</v>
      </c>
      <c r="D138" s="198" t="s">
        <v>62</v>
      </c>
      <c r="E138" s="198" t="s">
        <v>63</v>
      </c>
      <c r="F138" s="198" t="s">
        <v>62</v>
      </c>
      <c r="G138" s="198" t="s">
        <v>63</v>
      </c>
      <c r="H138" s="198" t="s">
        <v>62</v>
      </c>
      <c r="I138" s="198" t="s">
        <v>63</v>
      </c>
      <c r="J138" s="198" t="s">
        <v>62</v>
      </c>
      <c r="K138" s="198" t="s">
        <v>63</v>
      </c>
      <c r="L138" s="198" t="s">
        <v>62</v>
      </c>
      <c r="M138" s="198" t="s">
        <v>63</v>
      </c>
    </row>
    <row r="139" spans="1:19" ht="32.4" x14ac:dyDescent="0.4">
      <c r="A139" s="65" t="s">
        <v>64</v>
      </c>
      <c r="B139" s="66"/>
      <c r="C139" s="67">
        <f>IF(B139=0,0,B139*100/N67)</f>
        <v>0</v>
      </c>
      <c r="D139" s="66"/>
      <c r="E139" s="67">
        <f>IF(D139=0,0,D139*100/O67)</f>
        <v>0</v>
      </c>
      <c r="F139" s="66"/>
      <c r="G139" s="67">
        <f>IF(F139=0,0,F139*100/P67)</f>
        <v>0</v>
      </c>
      <c r="H139" s="66"/>
      <c r="I139" s="67">
        <f>IF(H139=0,,H139*100/Q67)</f>
        <v>0</v>
      </c>
      <c r="J139" s="66"/>
      <c r="K139" s="67">
        <f>IF(J139=0,0,J139*100/R67)</f>
        <v>0</v>
      </c>
      <c r="L139" s="66"/>
      <c r="M139" s="68">
        <f>IF(L139=0,0,L139*100/S67)</f>
        <v>0</v>
      </c>
    </row>
    <row r="140" spans="1:19" x14ac:dyDescent="0.4">
      <c r="A140" s="69" t="s">
        <v>65</v>
      </c>
      <c r="B140" s="70"/>
      <c r="C140" s="67">
        <f>IF(B140=0,0,B140*100/N67)</f>
        <v>0</v>
      </c>
      <c r="D140" s="70"/>
      <c r="E140" s="67">
        <f>IF(D140=0,0,D140*100/O67)</f>
        <v>0</v>
      </c>
      <c r="F140" s="70"/>
      <c r="G140" s="67">
        <f>IF(F140=0,0,F140*100/P67)</f>
        <v>0</v>
      </c>
      <c r="H140" s="70"/>
      <c r="I140" s="67">
        <f>IF(H140=0,0,H140*100/Q67)</f>
        <v>0</v>
      </c>
      <c r="J140" s="70"/>
      <c r="K140" s="67">
        <f>IF(J140=0,0,J140*100/R67)</f>
        <v>0</v>
      </c>
      <c r="L140" s="70"/>
      <c r="M140" s="71">
        <f>IF(L140=0,0,L140*100/S67)</f>
        <v>0</v>
      </c>
    </row>
    <row r="141" spans="1:19" ht="32.4" x14ac:dyDescent="0.4">
      <c r="A141" s="69" t="s">
        <v>66</v>
      </c>
      <c r="B141" s="70"/>
      <c r="C141" s="67">
        <f>IF(B141=0,0,B141*100/N67)</f>
        <v>0</v>
      </c>
      <c r="D141" s="70"/>
      <c r="E141" s="67">
        <f>IF(D141=0,0,D141*100/O67)</f>
        <v>0</v>
      </c>
      <c r="F141" s="70"/>
      <c r="G141" s="67">
        <f>IF(F141=0,0,F141*100/P67)</f>
        <v>0</v>
      </c>
      <c r="H141" s="70"/>
      <c r="I141" s="67">
        <f>IF(H141=0,0,H141*100/Q67)</f>
        <v>0</v>
      </c>
      <c r="J141" s="70"/>
      <c r="K141" s="67">
        <f>IF(J141=0,0,J141*100/R67)</f>
        <v>0</v>
      </c>
      <c r="L141" s="70"/>
      <c r="M141" s="71">
        <f>IF(L141=0,0,L141*100/S67)</f>
        <v>0</v>
      </c>
    </row>
    <row r="142" spans="1:19" x14ac:dyDescent="0.4">
      <c r="A142" s="69" t="s">
        <v>67</v>
      </c>
      <c r="B142" s="70"/>
      <c r="C142" s="67">
        <f>IF(B142=0,0,B142*100/(B35+H35))</f>
        <v>0</v>
      </c>
      <c r="D142" s="70"/>
      <c r="E142" s="67">
        <f>IF(D142=0,0,D142*100/(C35+I35))</f>
        <v>0</v>
      </c>
      <c r="F142" s="70"/>
      <c r="G142" s="67">
        <f>IF(F142=0,0,F142*100/(D35+J35))</f>
        <v>0</v>
      </c>
      <c r="H142" s="70"/>
      <c r="I142" s="67">
        <f>IF(H142=0,0,H142*100/(E35+K35))</f>
        <v>0</v>
      </c>
      <c r="J142" s="70"/>
      <c r="K142" s="67">
        <f>IF(J142=0,0,J142*100/(F35+L35))</f>
        <v>0</v>
      </c>
      <c r="L142" s="70"/>
      <c r="M142" s="71">
        <f>IF(L142=0,0,L142*100/(G35+M35))</f>
        <v>0</v>
      </c>
    </row>
    <row r="143" spans="1:19" ht="32.4" x14ac:dyDescent="0.4">
      <c r="A143" s="69" t="s">
        <v>68</v>
      </c>
      <c r="B143" s="70"/>
      <c r="C143" s="67">
        <f>IF(B143=0,0,B143*100/(B35+H35))</f>
        <v>0</v>
      </c>
      <c r="D143" s="70"/>
      <c r="E143" s="67">
        <f>IF(D143=0,0,D143*100/(C35+I35))</f>
        <v>0</v>
      </c>
      <c r="F143" s="70"/>
      <c r="G143" s="67">
        <f>IF(F143=0,0,F143*100/(D35+J35))</f>
        <v>0</v>
      </c>
      <c r="H143" s="70"/>
      <c r="I143" s="67">
        <f>IF(H143=0,0,H143*100/(E35+K35))</f>
        <v>0</v>
      </c>
      <c r="J143" s="70"/>
      <c r="K143" s="67">
        <f>IF(J143=0,0,J143*100/(F35+L35))</f>
        <v>0</v>
      </c>
      <c r="L143" s="70"/>
      <c r="M143" s="71">
        <f>IF(L143=0,0,L143*100/(G35+M35))</f>
        <v>0</v>
      </c>
    </row>
    <row r="144" spans="1:19" ht="32.4" x14ac:dyDescent="0.4">
      <c r="A144" s="69" t="s">
        <v>69</v>
      </c>
      <c r="B144" s="70"/>
      <c r="C144" s="67">
        <f>IF(B144=0,0,B144*100/(B35+H35))</f>
        <v>0</v>
      </c>
      <c r="D144" s="70"/>
      <c r="E144" s="67">
        <f>IF(D144=0,0,D144*100/(C35+I35))</f>
        <v>0</v>
      </c>
      <c r="F144" s="70"/>
      <c r="G144" s="67">
        <f>IF(F144=0,0,F144*100/(D35+J35))</f>
        <v>0</v>
      </c>
      <c r="H144" s="70"/>
      <c r="I144" s="67">
        <f>IF(H144=0,0,H144*100/(E35+K35))</f>
        <v>0</v>
      </c>
      <c r="J144" s="70"/>
      <c r="K144" s="67">
        <f>IF(J144=0,0,J144*100/(F35+L35))</f>
        <v>0</v>
      </c>
      <c r="L144" s="70"/>
      <c r="M144" s="71">
        <f>IF(L144=0,0,L144*100/(G35+M35))</f>
        <v>0</v>
      </c>
    </row>
    <row r="145" spans="1:19" ht="32.4" x14ac:dyDescent="0.4">
      <c r="A145" s="69" t="s">
        <v>70</v>
      </c>
      <c r="B145" s="70"/>
      <c r="C145" s="67">
        <f>IF(B145=0,0,B145*100/(B35+H35))</f>
        <v>0</v>
      </c>
      <c r="D145" s="70"/>
      <c r="E145" s="67">
        <f>IF(D145=0,0,D145*100/(C35+I35))</f>
        <v>0</v>
      </c>
      <c r="F145" s="70"/>
      <c r="G145" s="67">
        <f>IF(F145=0,0,F145*100/(D35+J35))</f>
        <v>0</v>
      </c>
      <c r="H145" s="70"/>
      <c r="I145" s="67">
        <f>IF(H145=0,0,H145*100/(E35+K35))</f>
        <v>0</v>
      </c>
      <c r="J145" s="70"/>
      <c r="K145" s="67">
        <f>IF(J145=0,0,J145*100/(F35+L35))</f>
        <v>0</v>
      </c>
      <c r="L145" s="70"/>
      <c r="M145" s="71">
        <f>IF(L145=0,0,L145*100/(G35+M35))</f>
        <v>0</v>
      </c>
    </row>
    <row r="146" spans="1:19" x14ac:dyDescent="0.4">
      <c r="A146" s="69" t="s">
        <v>71</v>
      </c>
      <c r="B146" s="70"/>
      <c r="C146" s="67">
        <f>IF(B146=0,0,B146*100/(B35+H35))</f>
        <v>0</v>
      </c>
      <c r="D146" s="70"/>
      <c r="E146" s="67">
        <f>IF(D146=0,0,D146*100/(C35+I35))</f>
        <v>0</v>
      </c>
      <c r="F146" s="70"/>
      <c r="G146" s="67">
        <f>IF(F146=0,0,F146*100/(D35+J35))</f>
        <v>0</v>
      </c>
      <c r="H146" s="70"/>
      <c r="I146" s="67">
        <f>IF(H146=0,0,H146*100/(E35+K35))</f>
        <v>0</v>
      </c>
      <c r="J146" s="70"/>
      <c r="K146" s="67">
        <f>IF(J146=0,0,J146*100/(F35+L35))</f>
        <v>0</v>
      </c>
      <c r="L146" s="70"/>
      <c r="M146" s="71">
        <f>IF(L146=0,0,L146*100/(G35+M35))</f>
        <v>0</v>
      </c>
    </row>
    <row r="147" spans="1:19" x14ac:dyDescent="0.4">
      <c r="A147" s="69" t="s">
        <v>72</v>
      </c>
      <c r="B147" s="70"/>
      <c r="C147" s="67">
        <f>IF(B147=0,0,B147*100/(B35+H35))</f>
        <v>0</v>
      </c>
      <c r="D147" s="70"/>
      <c r="E147" s="67">
        <f>IF(D147=0,0,D147*100/(C35+I35))</f>
        <v>0</v>
      </c>
      <c r="F147" s="70"/>
      <c r="G147" s="67">
        <f>IF(F147=0,0,F147*100/(D35+J35))</f>
        <v>0</v>
      </c>
      <c r="H147" s="70"/>
      <c r="I147" s="67">
        <f>IF(H147=0,,H147*100/(E35+K35))</f>
        <v>0</v>
      </c>
      <c r="J147" s="70"/>
      <c r="K147" s="67">
        <f>IF(J147=0,0,J147*100/(F35+L35))</f>
        <v>0</v>
      </c>
      <c r="L147" s="70"/>
      <c r="M147" s="71">
        <f>IF(L147=0,0,L147*100/(G35+M35))</f>
        <v>0</v>
      </c>
    </row>
    <row r="148" spans="1:19" ht="32.4" x14ac:dyDescent="0.4">
      <c r="A148" s="69" t="s">
        <v>219</v>
      </c>
      <c r="B148" s="70"/>
      <c r="C148" s="67">
        <f>IFERROR(B148*100/$B$150,0)</f>
        <v>0</v>
      </c>
      <c r="D148" s="70"/>
      <c r="E148" s="67">
        <f>IFERROR(D148*100/$D$150,0)</f>
        <v>0</v>
      </c>
      <c r="F148" s="70"/>
      <c r="G148" s="67">
        <f>IFERROR(F148*100/$F$150,0)</f>
        <v>0</v>
      </c>
      <c r="H148" s="70"/>
      <c r="I148" s="67">
        <f>IFERROR(H148*100/$H$150,0)</f>
        <v>0</v>
      </c>
      <c r="J148" s="70"/>
      <c r="K148" s="67">
        <f>IFERROR(J148*100/J150,0)</f>
        <v>0</v>
      </c>
      <c r="L148" s="70"/>
      <c r="M148" s="71">
        <f>IFERROR(L148*100/L150,0)</f>
        <v>0</v>
      </c>
    </row>
    <row r="149" spans="1:19" ht="32.4" x14ac:dyDescent="0.4">
      <c r="A149" s="69" t="s">
        <v>220</v>
      </c>
      <c r="B149" s="70"/>
      <c r="C149" s="67">
        <f>IFERROR(B149*100/$B$150,0)</f>
        <v>0</v>
      </c>
      <c r="D149" s="70"/>
      <c r="E149" s="67">
        <f>IFERROR(D149*100/$D$150,0)</f>
        <v>0</v>
      </c>
      <c r="F149" s="70"/>
      <c r="G149" s="67">
        <f>IFERROR(F149*100/$F$150,0)</f>
        <v>0</v>
      </c>
      <c r="H149" s="70"/>
      <c r="I149" s="67">
        <f>IFERROR(H149*100/$H$150,0)</f>
        <v>0</v>
      </c>
      <c r="J149" s="70"/>
      <c r="K149" s="67">
        <f>IFERROR(J149*100/J150,0)</f>
        <v>0</v>
      </c>
      <c r="L149" s="70"/>
      <c r="M149" s="71">
        <f>IFERROR(L149*100/L150,0)</f>
        <v>0</v>
      </c>
    </row>
    <row r="150" spans="1:19" ht="48.6" x14ac:dyDescent="0.4">
      <c r="A150" s="61" t="s">
        <v>73</v>
      </c>
      <c r="B150" s="73">
        <f>+B148+B149</f>
        <v>0</v>
      </c>
      <c r="C150" s="74">
        <f>IFERROR(B150*100/(N61+B67+H67),0)</f>
        <v>0</v>
      </c>
      <c r="D150" s="73">
        <f>+D148+D149</f>
        <v>0</v>
      </c>
      <c r="E150" s="74">
        <f>IFERROR(D150*100/(O61+C67+I67),0)</f>
        <v>0</v>
      </c>
      <c r="F150" s="74"/>
      <c r="G150" s="74">
        <f>IFERROR(F150*100/(P61+D67+J67),0)</f>
        <v>0</v>
      </c>
      <c r="H150" s="73">
        <f>+H148+H149</f>
        <v>0</v>
      </c>
      <c r="I150" s="74">
        <f>IFERROR(H150*100/(Q61+E67+K67),0)</f>
        <v>0</v>
      </c>
      <c r="J150" s="73">
        <f>+J148+J149</f>
        <v>0</v>
      </c>
      <c r="K150" s="74">
        <f>IFERROR(J150*100/(R61+F67+L67),0)</f>
        <v>0</v>
      </c>
      <c r="L150" s="73">
        <f>+L148+L149</f>
        <v>0</v>
      </c>
      <c r="M150" s="75">
        <f>IFERROR(L150*100/(S61+G67+M67),0)</f>
        <v>0</v>
      </c>
    </row>
    <row r="151" spans="1:19" x14ac:dyDescent="0.4">
      <c r="A151" s="326" t="s">
        <v>74</v>
      </c>
      <c r="B151" s="326"/>
      <c r="C151" s="326"/>
      <c r="D151" s="326"/>
      <c r="E151" s="326"/>
      <c r="F151" s="326"/>
      <c r="G151" s="326"/>
      <c r="H151" s="326"/>
      <c r="I151" s="326"/>
      <c r="J151" s="326"/>
      <c r="K151" s="326"/>
      <c r="L151" s="326"/>
      <c r="M151" s="326"/>
      <c r="N151" s="326"/>
      <c r="O151" s="326"/>
      <c r="P151" s="326"/>
      <c r="Q151" s="326"/>
      <c r="R151" s="326"/>
      <c r="S151" s="326"/>
    </row>
    <row r="152" spans="1:19" x14ac:dyDescent="0.4">
      <c r="A152" s="64"/>
    </row>
    <row r="153" spans="1:19" x14ac:dyDescent="0.4">
      <c r="A153" s="392" t="s">
        <v>75</v>
      </c>
      <c r="B153" s="393"/>
      <c r="C153" s="393"/>
      <c r="D153" s="393"/>
      <c r="E153" s="393"/>
      <c r="F153" s="393"/>
      <c r="G153" s="393"/>
      <c r="H153" s="393"/>
      <c r="I153" s="393"/>
      <c r="J153" s="393"/>
      <c r="K153" s="393"/>
      <c r="L153" s="393"/>
      <c r="M153" s="394"/>
    </row>
    <row r="154" spans="1:19" x14ac:dyDescent="0.4">
      <c r="A154" s="333" t="s">
        <v>61</v>
      </c>
      <c r="B154" s="377">
        <v>2018</v>
      </c>
      <c r="C154" s="437"/>
      <c r="D154" s="377">
        <v>2019</v>
      </c>
      <c r="E154" s="437"/>
      <c r="F154" s="437"/>
      <c r="G154" s="378"/>
      <c r="H154" s="377">
        <v>2020</v>
      </c>
      <c r="I154" s="378"/>
      <c r="J154" s="377">
        <v>2021</v>
      </c>
      <c r="K154" s="378"/>
      <c r="L154" s="377">
        <v>2022</v>
      </c>
      <c r="M154" s="378"/>
    </row>
    <row r="155" spans="1:19" x14ac:dyDescent="0.4">
      <c r="A155" s="333"/>
      <c r="B155" s="379"/>
      <c r="C155" s="438"/>
      <c r="D155" s="425" t="s">
        <v>283</v>
      </c>
      <c r="E155" s="425"/>
      <c r="F155" s="425" t="s">
        <v>218</v>
      </c>
      <c r="G155" s="425"/>
      <c r="H155" s="439"/>
      <c r="I155" s="440"/>
      <c r="J155" s="439"/>
      <c r="K155" s="440"/>
      <c r="L155" s="439"/>
      <c r="M155" s="440"/>
    </row>
    <row r="156" spans="1:19" x14ac:dyDescent="0.4">
      <c r="A156" s="333"/>
      <c r="B156" s="198" t="s">
        <v>76</v>
      </c>
      <c r="C156" s="198" t="s">
        <v>63</v>
      </c>
      <c r="D156" s="198" t="s">
        <v>76</v>
      </c>
      <c r="E156" s="198" t="s">
        <v>63</v>
      </c>
      <c r="F156" s="198"/>
      <c r="G156" s="198"/>
      <c r="H156" s="198" t="s">
        <v>76</v>
      </c>
      <c r="I156" s="198" t="s">
        <v>63</v>
      </c>
      <c r="J156" s="198" t="s">
        <v>76</v>
      </c>
      <c r="K156" s="198" t="s">
        <v>63</v>
      </c>
      <c r="L156" s="198" t="s">
        <v>76</v>
      </c>
      <c r="M156" s="198" t="s">
        <v>63</v>
      </c>
    </row>
    <row r="157" spans="1:19" ht="32.4" x14ac:dyDescent="0.4">
      <c r="A157" s="76" t="s">
        <v>77</v>
      </c>
      <c r="B157" s="77"/>
      <c r="C157" s="67">
        <f>IFERROR(B157*100/(B36+H36),0)</f>
        <v>0</v>
      </c>
      <c r="D157" s="77"/>
      <c r="E157" s="67">
        <f>IFERROR(D157*100/(C36+I36),0)</f>
        <v>0</v>
      </c>
      <c r="F157" s="78"/>
      <c r="G157" s="67">
        <f>IFERROR(F157*100/(D36+J36),0)</f>
        <v>0</v>
      </c>
      <c r="H157" s="77"/>
      <c r="I157" s="67">
        <f>IFERROR(H157*100/(E36+K36),0)</f>
        <v>0</v>
      </c>
      <c r="J157" s="77"/>
      <c r="K157" s="67">
        <f>IFERROR(J157*100/(F36+L36),0)</f>
        <v>0</v>
      </c>
      <c r="L157" s="77"/>
      <c r="M157" s="68">
        <f>IFERROR(L157*100/(G36+M36),0)</f>
        <v>0</v>
      </c>
    </row>
    <row r="158" spans="1:19" ht="48.6" x14ac:dyDescent="0.4">
      <c r="A158" s="79" t="s">
        <v>78</v>
      </c>
      <c r="B158" s="70"/>
      <c r="C158" s="67">
        <f>IFERROR(B158*100/$B$160,0)</f>
        <v>0</v>
      </c>
      <c r="D158" s="70"/>
      <c r="E158" s="67">
        <f>IFERROR(D158*100/$D$160,0)</f>
        <v>0</v>
      </c>
      <c r="F158" s="72"/>
      <c r="G158" s="67">
        <f>IFERROR(F158*100/$F$160,0)</f>
        <v>0</v>
      </c>
      <c r="H158" s="70"/>
      <c r="I158" s="67">
        <f>IFERROR(H158*100/$H$160,0)</f>
        <v>0</v>
      </c>
      <c r="J158" s="70"/>
      <c r="K158" s="67">
        <f>IFERROR(J158*100/$J$160,0)</f>
        <v>0</v>
      </c>
      <c r="L158" s="70"/>
      <c r="M158" s="71">
        <f>IFERROR(L158*100/$L$160,0)</f>
        <v>0</v>
      </c>
    </row>
    <row r="159" spans="1:19" ht="32.4" x14ac:dyDescent="0.4">
      <c r="A159" s="79" t="s">
        <v>79</v>
      </c>
      <c r="B159" s="70"/>
      <c r="C159" s="67">
        <f>IFERROR(B159*100/$B$160,0)</f>
        <v>0</v>
      </c>
      <c r="D159" s="70"/>
      <c r="E159" s="67">
        <f>IFERROR(D159*100/$D$160,0)</f>
        <v>0</v>
      </c>
      <c r="F159" s="72"/>
      <c r="G159" s="67">
        <f>IFERROR(F159*100/$F$160,0)</f>
        <v>0</v>
      </c>
      <c r="H159" s="70"/>
      <c r="I159" s="67">
        <f>IFERROR(H159*100/$H$160,0)</f>
        <v>0</v>
      </c>
      <c r="J159" s="70"/>
      <c r="K159" s="67">
        <f>IFERROR(J159*100/$J$160,0)</f>
        <v>0</v>
      </c>
      <c r="L159" s="70"/>
      <c r="M159" s="71">
        <f>IFERROR(L159*100/$L$160,0)</f>
        <v>0</v>
      </c>
    </row>
    <row r="160" spans="1:19" ht="48.6" x14ac:dyDescent="0.4">
      <c r="A160" s="80" t="s">
        <v>80</v>
      </c>
      <c r="B160" s="73">
        <f>+B158+B159</f>
        <v>0</v>
      </c>
      <c r="C160" s="74">
        <f>IFERROR(B160*100/($N$62+$B$68+$H$68),0)</f>
        <v>0</v>
      </c>
      <c r="D160" s="73">
        <f>+D158+D159</f>
        <v>0</v>
      </c>
      <c r="E160" s="74">
        <f>IFERROR(D160*100/($O$62+$C$68+$I$68),0)</f>
        <v>0</v>
      </c>
      <c r="F160" s="74">
        <f>+F158+F159</f>
        <v>0</v>
      </c>
      <c r="G160" s="74">
        <f>IFERROR(F160*100/($P$62+$D$68+$J$68),0)</f>
        <v>0</v>
      </c>
      <c r="H160" s="73">
        <f>+H158+H159</f>
        <v>0</v>
      </c>
      <c r="I160" s="74">
        <f>IFERROR(H160*100/($Q$62+$E$68+$K$68),0)</f>
        <v>0</v>
      </c>
      <c r="J160" s="73">
        <f>+J158+J159</f>
        <v>0</v>
      </c>
      <c r="K160" s="74">
        <f>IFERROR(J160*100/($R$62+$F$68+$L$68),0)</f>
        <v>0</v>
      </c>
      <c r="L160" s="73">
        <f>+L158+L159</f>
        <v>0</v>
      </c>
      <c r="M160" s="75">
        <f>IFERROR(L160*100/($S$62+$G$68+$M$68),0)</f>
        <v>0</v>
      </c>
    </row>
    <row r="161" spans="1:25" x14ac:dyDescent="0.4">
      <c r="A161" s="327" t="s">
        <v>81</v>
      </c>
      <c r="B161" s="328"/>
      <c r="C161" s="328"/>
      <c r="D161" s="328"/>
      <c r="E161" s="328"/>
      <c r="F161" s="328"/>
      <c r="G161" s="328"/>
      <c r="H161" s="328"/>
      <c r="I161" s="328"/>
      <c r="J161" s="328"/>
      <c r="K161" s="328"/>
      <c r="L161" s="328"/>
      <c r="M161" s="328"/>
      <c r="N161" s="328"/>
      <c r="O161" s="328"/>
      <c r="P161" s="328"/>
      <c r="Q161" s="328"/>
      <c r="R161" s="328"/>
      <c r="S161" s="328"/>
      <c r="T161" s="224"/>
      <c r="U161" s="224"/>
      <c r="V161" s="224"/>
      <c r="W161" s="224"/>
      <c r="X161" s="224"/>
      <c r="Y161" s="224"/>
    </row>
    <row r="162" spans="1:25" x14ac:dyDescent="0.4">
      <c r="A162" s="329" t="s">
        <v>82</v>
      </c>
      <c r="B162" s="329"/>
      <c r="C162" s="329"/>
      <c r="D162" s="329"/>
      <c r="E162" s="329"/>
      <c r="F162" s="329"/>
      <c r="G162" s="329"/>
      <c r="H162" s="329"/>
      <c r="I162" s="329"/>
      <c r="J162" s="329"/>
      <c r="K162" s="329"/>
      <c r="L162" s="329"/>
      <c r="M162" s="329"/>
      <c r="N162" s="329"/>
      <c r="O162" s="329"/>
      <c r="P162" s="329"/>
      <c r="Q162" s="329"/>
      <c r="R162" s="329"/>
      <c r="S162" s="329"/>
      <c r="T162" s="225"/>
      <c r="U162" s="225"/>
      <c r="V162" s="225"/>
      <c r="W162" s="225"/>
      <c r="X162" s="225"/>
      <c r="Y162" s="225"/>
    </row>
    <row r="163" spans="1:25" x14ac:dyDescent="0.4">
      <c r="A163" s="81"/>
      <c r="B163" s="81"/>
      <c r="C163" s="81"/>
      <c r="D163" s="81"/>
      <c r="E163" s="81"/>
      <c r="F163" s="81"/>
      <c r="G163" s="81"/>
      <c r="H163" s="81"/>
      <c r="I163" s="81"/>
      <c r="J163" s="81"/>
      <c r="K163" s="81"/>
      <c r="L163" s="81"/>
      <c r="M163" s="81"/>
      <c r="N163" s="81"/>
      <c r="O163" s="81"/>
      <c r="P163" s="81"/>
      <c r="Q163" s="81"/>
      <c r="R163" s="81"/>
      <c r="S163" s="81"/>
      <c r="T163" s="81"/>
      <c r="U163" s="81"/>
      <c r="V163" s="81"/>
      <c r="W163" s="81"/>
    </row>
    <row r="164" spans="1:25" x14ac:dyDescent="0.4">
      <c r="A164" s="330" t="s">
        <v>83</v>
      </c>
      <c r="B164" s="331"/>
      <c r="C164" s="331"/>
      <c r="D164" s="331"/>
      <c r="E164" s="331"/>
      <c r="F164" s="331"/>
      <c r="G164" s="331"/>
      <c r="H164" s="331"/>
      <c r="I164" s="331"/>
      <c r="J164" s="331"/>
      <c r="K164" s="331"/>
      <c r="L164" s="331"/>
      <c r="M164" s="332"/>
    </row>
    <row r="165" spans="1:25" x14ac:dyDescent="0.4">
      <c r="A165" s="333" t="s">
        <v>61</v>
      </c>
      <c r="B165" s="430">
        <v>2018</v>
      </c>
      <c r="C165" s="431"/>
      <c r="D165" s="434">
        <v>2019</v>
      </c>
      <c r="E165" s="435"/>
      <c r="F165" s="435"/>
      <c r="G165" s="436"/>
      <c r="H165" s="428">
        <v>2020</v>
      </c>
      <c r="I165" s="428"/>
      <c r="J165" s="428">
        <v>2021</v>
      </c>
      <c r="K165" s="428"/>
      <c r="L165" s="428">
        <v>2022</v>
      </c>
      <c r="M165" s="428"/>
    </row>
    <row r="166" spans="1:25" x14ac:dyDescent="0.4">
      <c r="A166" s="333"/>
      <c r="B166" s="432"/>
      <c r="C166" s="433"/>
      <c r="D166" s="434" t="s">
        <v>283</v>
      </c>
      <c r="E166" s="436"/>
      <c r="F166" s="434" t="s">
        <v>218</v>
      </c>
      <c r="G166" s="436"/>
      <c r="H166" s="428"/>
      <c r="I166" s="428"/>
      <c r="J166" s="428"/>
      <c r="K166" s="428"/>
      <c r="L166" s="428"/>
      <c r="M166" s="428"/>
    </row>
    <row r="167" spans="1:25" x14ac:dyDescent="0.4">
      <c r="A167" s="333"/>
      <c r="B167" s="201" t="s">
        <v>84</v>
      </c>
      <c r="C167" s="201" t="s">
        <v>63</v>
      </c>
      <c r="D167" s="201" t="s">
        <v>84</v>
      </c>
      <c r="E167" s="201" t="s">
        <v>63</v>
      </c>
      <c r="F167" s="201" t="s">
        <v>84</v>
      </c>
      <c r="G167" s="201" t="s">
        <v>63</v>
      </c>
      <c r="H167" s="201" t="s">
        <v>84</v>
      </c>
      <c r="I167" s="201" t="s">
        <v>63</v>
      </c>
      <c r="J167" s="201" t="s">
        <v>84</v>
      </c>
      <c r="K167" s="201" t="s">
        <v>63</v>
      </c>
      <c r="L167" s="201" t="s">
        <v>84</v>
      </c>
      <c r="M167" s="201" t="s">
        <v>63</v>
      </c>
    </row>
    <row r="168" spans="1:25" ht="32.4" x14ac:dyDescent="0.4">
      <c r="A168" s="7" t="s">
        <v>85</v>
      </c>
      <c r="B168" s="82"/>
      <c r="C168" s="83">
        <f>IFERROR((B168*100/N68),0)</f>
        <v>0</v>
      </c>
      <c r="D168" s="82"/>
      <c r="E168" s="83">
        <f>IFERROR((D168*100/O68),0)</f>
        <v>0</v>
      </c>
      <c r="F168" s="84"/>
      <c r="G168" s="83">
        <f>IFERROR((F168*100/P68),0)</f>
        <v>0</v>
      </c>
      <c r="H168" s="82"/>
      <c r="I168" s="83">
        <f>IFERROR((H168*100/Q68),0)</f>
        <v>0</v>
      </c>
      <c r="J168" s="82"/>
      <c r="K168" s="83">
        <f>IFERROR((J168*100/R68),0)</f>
        <v>0</v>
      </c>
      <c r="L168" s="82"/>
      <c r="M168" s="83">
        <f>IFERROR((L168*100/S68),0)</f>
        <v>0</v>
      </c>
    </row>
    <row r="169" spans="1:25" ht="32.4" x14ac:dyDescent="0.4">
      <c r="A169" s="47" t="s">
        <v>285</v>
      </c>
      <c r="B169" s="70"/>
      <c r="C169" s="85">
        <f>IFERROR((B169*100/(B62+H62)),0)</f>
        <v>0</v>
      </c>
      <c r="D169" s="70"/>
      <c r="E169" s="85">
        <f>IFERROR((D169*100/(C62+I62)),0)</f>
        <v>0</v>
      </c>
      <c r="F169" s="86"/>
      <c r="G169" s="85">
        <f>IFERROR((F169*100/(D62+J62)),0)</f>
        <v>0</v>
      </c>
      <c r="H169" s="70"/>
      <c r="I169" s="85">
        <f>IFERROR((H169*100/(E62+K62)),0)</f>
        <v>0</v>
      </c>
      <c r="J169" s="70"/>
      <c r="K169" s="85">
        <f>IFERROR((J169*100/(F62+L62)),0)</f>
        <v>0</v>
      </c>
      <c r="L169" s="70"/>
      <c r="M169" s="85">
        <f>IFERROR((L169*100/(G62+M62)),0)</f>
        <v>0</v>
      </c>
    </row>
    <row r="170" spans="1:25" ht="32.4" x14ac:dyDescent="0.4">
      <c r="A170" s="47" t="s">
        <v>286</v>
      </c>
      <c r="B170" s="70"/>
      <c r="C170" s="85">
        <f>IF(B170=0,0,B170*100/(N62+B68+H68))</f>
        <v>0</v>
      </c>
      <c r="D170" s="70"/>
      <c r="E170" s="85">
        <f>IF(D170=0,0,D170*100/(O62+C68+I68))</f>
        <v>0</v>
      </c>
      <c r="F170" s="86"/>
      <c r="G170" s="85">
        <f>IFERROR((F170*100/(P62+D68+J68)),0)</f>
        <v>0</v>
      </c>
      <c r="H170" s="70"/>
      <c r="I170" s="85">
        <f>IFERROR((H170*100/(Q62+E68+K68)),0)</f>
        <v>0</v>
      </c>
      <c r="J170" s="70"/>
      <c r="K170" s="85">
        <f>IFERROR((J170*100/(R62+F68+L68)),0)</f>
        <v>0</v>
      </c>
      <c r="L170" s="70"/>
      <c r="M170" s="85">
        <f>IFERROR((L170*100/(S62+G68+M68)),0)</f>
        <v>0</v>
      </c>
    </row>
    <row r="171" spans="1:25" ht="32.4" x14ac:dyDescent="0.4">
      <c r="A171" s="87" t="s">
        <v>88</v>
      </c>
      <c r="B171" s="70"/>
      <c r="C171" s="85">
        <f>IFERROR((B171*100/N68),0)</f>
        <v>0</v>
      </c>
      <c r="D171" s="70"/>
      <c r="E171" s="85">
        <f>IFERROR((D171*100/O68),0)</f>
        <v>0</v>
      </c>
      <c r="F171" s="86"/>
      <c r="G171" s="85">
        <f>IFERROR((F171*100/P68),0)</f>
        <v>0</v>
      </c>
      <c r="H171" s="70"/>
      <c r="I171" s="85">
        <f>IF(H171=0,0,H171*100/Q68)</f>
        <v>0</v>
      </c>
      <c r="J171" s="70"/>
      <c r="K171" s="85">
        <f>IF(J171=0,0,J171*100/R68)</f>
        <v>0</v>
      </c>
      <c r="L171" s="70"/>
      <c r="M171" s="85">
        <f>IF(L171=0,0,L171*100/S68)</f>
        <v>0</v>
      </c>
    </row>
    <row r="172" spans="1:25" x14ac:dyDescent="0.4">
      <c r="A172" s="47" t="s">
        <v>89</v>
      </c>
      <c r="B172" s="88">
        <f>SUM(B168:B171)</f>
        <v>0</v>
      </c>
      <c r="C172" s="85">
        <f>IF(B172=0,0,B172*100/N68)</f>
        <v>0</v>
      </c>
      <c r="D172" s="88">
        <f>SUM(D168:D171)</f>
        <v>0</v>
      </c>
      <c r="E172" s="85">
        <f>IF(D172=0,0,D172*100/O68)</f>
        <v>0</v>
      </c>
      <c r="F172" s="88">
        <f>SUM(F168:F171)</f>
        <v>0</v>
      </c>
      <c r="G172" s="85">
        <f>IFERROR((F172*100/P68),0)</f>
        <v>0</v>
      </c>
      <c r="H172" s="88">
        <f>SUM(H168:H171)</f>
        <v>0</v>
      </c>
      <c r="I172" s="85">
        <f>IFERROR((H172*100/Q68),0)</f>
        <v>0</v>
      </c>
      <c r="J172" s="88">
        <f>SUM(J168:J171)</f>
        <v>0</v>
      </c>
      <c r="K172" s="85">
        <f>IFERROR((J172*100/R68),0)</f>
        <v>0</v>
      </c>
      <c r="L172" s="88">
        <f>SUM(L168:L171)</f>
        <v>0</v>
      </c>
      <c r="M172" s="85">
        <f>IFERROR((L172*100/S68),0)</f>
        <v>0</v>
      </c>
    </row>
    <row r="173" spans="1:25" ht="32.4" x14ac:dyDescent="0.4">
      <c r="A173" s="47" t="s">
        <v>90</v>
      </c>
      <c r="B173" s="70"/>
      <c r="C173" s="85">
        <f>IFERROR((B173*100/(B62+H62)),0)</f>
        <v>0</v>
      </c>
      <c r="D173" s="70"/>
      <c r="E173" s="85">
        <f>IFERROR((D173*100/(C62+I62)),0)</f>
        <v>0</v>
      </c>
      <c r="F173" s="86"/>
      <c r="G173" s="85">
        <f>IFERROR((F173*100/(D62+J62)),0)</f>
        <v>0</v>
      </c>
      <c r="H173" s="70"/>
      <c r="I173" s="85">
        <f>IFERROR((H173*100/(E62+K62)),0)</f>
        <v>0</v>
      </c>
      <c r="J173" s="70"/>
      <c r="K173" s="85">
        <f>IFERROR((J173*100/(F62+L62)),0)</f>
        <v>0</v>
      </c>
      <c r="L173" s="70"/>
      <c r="M173" s="85">
        <f>IFERROR((L173*100/(G62+M62)),0)</f>
        <v>0</v>
      </c>
    </row>
    <row r="174" spans="1:25" ht="32.4" x14ac:dyDescent="0.4">
      <c r="A174" s="87" t="s">
        <v>91</v>
      </c>
      <c r="B174" s="70"/>
      <c r="C174" s="85">
        <f>IFERROR(B174*100/N68,0)</f>
        <v>0</v>
      </c>
      <c r="D174" s="70"/>
      <c r="E174" s="85">
        <f>IFERROR(D174*100/O68,0)</f>
        <v>0</v>
      </c>
      <c r="F174" s="86"/>
      <c r="G174" s="85">
        <f>IFERROR(F174*100/P68,0)</f>
        <v>0</v>
      </c>
      <c r="H174" s="70"/>
      <c r="I174" s="85">
        <f>IFERROR(H174*100/Q68,0)</f>
        <v>0</v>
      </c>
      <c r="J174" s="70"/>
      <c r="K174" s="85">
        <f>IFERROR(J174*100/R68,0)</f>
        <v>0</v>
      </c>
      <c r="L174" s="70"/>
      <c r="M174" s="85">
        <f>IFERROR(L174*100/S68,0)</f>
        <v>0</v>
      </c>
    </row>
    <row r="175" spans="1:25" ht="32.4" x14ac:dyDescent="0.4">
      <c r="A175" s="89" t="s">
        <v>92</v>
      </c>
      <c r="B175" s="70"/>
      <c r="C175" s="85">
        <f>IFERROR(B175*100/B174,0)</f>
        <v>0</v>
      </c>
      <c r="D175" s="70"/>
      <c r="E175" s="85">
        <f>IFERROR(D175*100/D174,0)</f>
        <v>0</v>
      </c>
      <c r="F175" s="86"/>
      <c r="G175" s="85">
        <f>IFERROR(F175*100/F174,0)</f>
        <v>0</v>
      </c>
      <c r="H175" s="70"/>
      <c r="I175" s="85">
        <f>IFERROR(H175*100/H174,0)</f>
        <v>0</v>
      </c>
      <c r="J175" s="70"/>
      <c r="K175" s="85">
        <f>IFERROR(J175*100/J174,0)</f>
        <v>0</v>
      </c>
      <c r="L175" s="70"/>
      <c r="M175" s="85">
        <f>IFERROR(L175*100/L174,0)</f>
        <v>0</v>
      </c>
    </row>
    <row r="176" spans="1:25" ht="32.4" x14ac:dyDescent="0.4">
      <c r="A176" s="87" t="s">
        <v>93</v>
      </c>
      <c r="B176" s="70"/>
      <c r="C176" s="85">
        <f>IFERROR(B176*100/N68,0)</f>
        <v>0</v>
      </c>
      <c r="D176" s="70"/>
      <c r="E176" s="85">
        <f>IFERROR(D176*100/O68,0)</f>
        <v>0</v>
      </c>
      <c r="F176" s="86"/>
      <c r="G176" s="85">
        <f>IFERROR(F176*100/P68,0)</f>
        <v>0</v>
      </c>
      <c r="H176" s="70"/>
      <c r="I176" s="85">
        <f>IFERROR(H176*100/Q68,0)</f>
        <v>0</v>
      </c>
      <c r="J176" s="70"/>
      <c r="K176" s="85">
        <f>IFERROR(J176*100/R68,0)</f>
        <v>0</v>
      </c>
      <c r="L176" s="70"/>
      <c r="M176" s="85">
        <f>IFERROR(L176*100/S68,0)</f>
        <v>0</v>
      </c>
    </row>
    <row r="177" spans="1:27" ht="32.4" x14ac:dyDescent="0.4">
      <c r="A177" s="89" t="s">
        <v>94</v>
      </c>
      <c r="B177" s="70"/>
      <c r="C177" s="85">
        <f>IFERROR(B177*100/B176,0)</f>
        <v>0</v>
      </c>
      <c r="D177" s="70"/>
      <c r="E177" s="85">
        <f>IFERROR(D177*100/D176,0)</f>
        <v>0</v>
      </c>
      <c r="F177" s="86"/>
      <c r="G177" s="85">
        <f>IFERROR(F177*100/F176,0)</f>
        <v>0</v>
      </c>
      <c r="H177" s="70"/>
      <c r="I177" s="85">
        <f>IFERROR(H177*100/H176,0)</f>
        <v>0</v>
      </c>
      <c r="J177" s="70"/>
      <c r="K177" s="85">
        <f>IFERROR(J177*100/J176,0)</f>
        <v>0</v>
      </c>
      <c r="L177" s="70"/>
      <c r="M177" s="85">
        <f>IFERROR(L177*100/L176,0)</f>
        <v>0</v>
      </c>
    </row>
    <row r="178" spans="1:27" x14ac:dyDescent="0.4">
      <c r="A178" s="89" t="s">
        <v>95</v>
      </c>
      <c r="B178" s="70"/>
      <c r="C178" s="85">
        <f>IFERROR(B178*100/(N68),0)</f>
        <v>0</v>
      </c>
      <c r="D178" s="70"/>
      <c r="E178" s="85">
        <f>IFERROR(D178*100/(O68),0)</f>
        <v>0</v>
      </c>
      <c r="F178" s="90"/>
      <c r="G178" s="85">
        <f>IFERROR(F178*100/(P68),0)</f>
        <v>0</v>
      </c>
      <c r="H178" s="70"/>
      <c r="I178" s="85">
        <f>IFERROR(H178*100/(Q68),0)</f>
        <v>0</v>
      </c>
      <c r="J178" s="70"/>
      <c r="K178" s="85">
        <f>IFERROR(J178*100/(R68),0)</f>
        <v>0</v>
      </c>
      <c r="L178" s="70"/>
      <c r="M178" s="85">
        <f>IFERROR(L178*100/(S68),0)</f>
        <v>0</v>
      </c>
    </row>
    <row r="179" spans="1:27" ht="32.4" x14ac:dyDescent="0.4">
      <c r="A179" s="89" t="s">
        <v>96</v>
      </c>
      <c r="B179" s="70"/>
      <c r="C179" s="85">
        <f>IFERROR((B179*100/B178),0)</f>
        <v>0</v>
      </c>
      <c r="D179" s="70"/>
      <c r="E179" s="85">
        <f>IFERROR((D179*100/D178),0)</f>
        <v>0</v>
      </c>
      <c r="F179" s="86"/>
      <c r="G179" s="85">
        <f>IFERROR((F179*100/F178),0)</f>
        <v>0</v>
      </c>
      <c r="H179" s="70"/>
      <c r="I179" s="85">
        <f>IFERROR((H179*100/H178),0)</f>
        <v>0</v>
      </c>
      <c r="J179" s="70"/>
      <c r="K179" s="85">
        <f>IFERROR((J179*100/J178),0)</f>
        <v>0</v>
      </c>
      <c r="L179" s="70"/>
      <c r="M179" s="85">
        <f>IFERROR((L179*100/L178),0)</f>
        <v>0</v>
      </c>
    </row>
    <row r="180" spans="1:27" ht="32.4" x14ac:dyDescent="0.4">
      <c r="A180" s="89" t="s">
        <v>97</v>
      </c>
      <c r="B180" s="70"/>
      <c r="C180" s="85">
        <f>IFERROR((B180*100/(B61+H61)),0)</f>
        <v>0</v>
      </c>
      <c r="D180" s="70"/>
      <c r="E180" s="85">
        <f>IFERROR((D180*100/(C61+I61)),0)</f>
        <v>0</v>
      </c>
      <c r="F180" s="86"/>
      <c r="G180" s="85">
        <f>IFERROR((F180*100/(D61+J61)),0)</f>
        <v>0</v>
      </c>
      <c r="H180" s="70"/>
      <c r="I180" s="85">
        <f>IFERROR((H180*100/(E61+K61)),0)</f>
        <v>0</v>
      </c>
      <c r="J180" s="70"/>
      <c r="K180" s="85">
        <f>IFERROR((J180*100/(F61+L61)),0)</f>
        <v>0</v>
      </c>
      <c r="L180" s="70"/>
      <c r="M180" s="85">
        <f>IFERROR((L180*100/(G61+M61)),0)</f>
        <v>0</v>
      </c>
    </row>
    <row r="181" spans="1:27" ht="48.6" x14ac:dyDescent="0.4">
      <c r="A181" s="89" t="s">
        <v>221</v>
      </c>
      <c r="B181" s="70"/>
      <c r="C181" s="85">
        <f>IFERROR((B181*100/(B61+H61)),0)</f>
        <v>0</v>
      </c>
      <c r="D181" s="70"/>
      <c r="E181" s="85">
        <f>IFERROR((D181*100/(C61+I61)),0)</f>
        <v>0</v>
      </c>
      <c r="F181" s="86"/>
      <c r="G181" s="85">
        <f>IFERROR((F181*100/(D61+J61)),0)</f>
        <v>0</v>
      </c>
      <c r="H181" s="70"/>
      <c r="I181" s="85">
        <f>IFERROR((H181*100/(E61+K61)),0)</f>
        <v>0</v>
      </c>
      <c r="J181" s="70"/>
      <c r="K181" s="85">
        <f>IFERROR((J181*100/(F61+L61)),0)</f>
        <v>0</v>
      </c>
      <c r="L181" s="70"/>
      <c r="M181" s="85">
        <f>IFERROR((L181*100/(G61+M61)),0)</f>
        <v>0</v>
      </c>
    </row>
    <row r="182" spans="1:27" ht="32.4" x14ac:dyDescent="0.4">
      <c r="A182" s="89" t="s">
        <v>222</v>
      </c>
      <c r="B182" s="70"/>
      <c r="C182" s="85">
        <f>IFERROR((B182*100/(B61+H61)),0)</f>
        <v>0</v>
      </c>
      <c r="D182" s="70"/>
      <c r="E182" s="85">
        <f>IFERROR((D182*100/(C61+I61)),0)</f>
        <v>0</v>
      </c>
      <c r="F182" s="86"/>
      <c r="G182" s="85">
        <f>IFERROR((F182*100/(D61+J61)),0)</f>
        <v>0</v>
      </c>
      <c r="H182" s="70"/>
      <c r="I182" s="85">
        <f>IFERROR((H182*100/(E61+K61)),0)</f>
        <v>0</v>
      </c>
      <c r="J182" s="70"/>
      <c r="K182" s="85">
        <f>IFERROR((J182*100/(F61+L61)),0)</f>
        <v>0</v>
      </c>
      <c r="L182" s="70"/>
      <c r="M182" s="85">
        <f>IFERROR((L182*100/(G61+M61)),0)</f>
        <v>0</v>
      </c>
      <c r="N182" s="91"/>
    </row>
    <row r="183" spans="1:27" ht="32.4" x14ac:dyDescent="0.4">
      <c r="A183" s="87" t="s">
        <v>98</v>
      </c>
      <c r="B183" s="70"/>
      <c r="C183" s="92">
        <f>IFERROR(B183*100/(B35+H35),0)</f>
        <v>0</v>
      </c>
      <c r="D183" s="70"/>
      <c r="E183" s="92">
        <f>IFERROR(D183*100/(C35+I35),0)</f>
        <v>0</v>
      </c>
      <c r="F183" s="86"/>
      <c r="G183" s="92">
        <f>IFERROR(F183*100/(D35+J35),0)</f>
        <v>0</v>
      </c>
      <c r="H183" s="70"/>
      <c r="I183" s="92">
        <f>IFERROR(H183*100/(E35+K35),0)</f>
        <v>0</v>
      </c>
      <c r="J183" s="70"/>
      <c r="K183" s="92">
        <f>IFERROR(J183*100/(F35+L35),0)</f>
        <v>0</v>
      </c>
      <c r="L183" s="70"/>
      <c r="M183" s="92">
        <f>IFERROR(L183*100/(G35+M35),0)</f>
        <v>0</v>
      </c>
      <c r="N183" s="91"/>
      <c r="O183" s="91"/>
    </row>
    <row r="184" spans="1:27" ht="32.4" x14ac:dyDescent="0.4">
      <c r="A184" s="87" t="s">
        <v>99</v>
      </c>
      <c r="B184" s="70"/>
      <c r="C184" s="92">
        <f>IFERROR((B184*100/(B61+H61)),0)</f>
        <v>0</v>
      </c>
      <c r="D184" s="70"/>
      <c r="E184" s="92">
        <f>IFERROR((D184*100/(C61+I61)),0)</f>
        <v>0</v>
      </c>
      <c r="F184" s="86"/>
      <c r="G184" s="92">
        <f>IFERROR((F184*100/(D61+J61)),0)</f>
        <v>0</v>
      </c>
      <c r="H184" s="70"/>
      <c r="I184" s="92">
        <f>IFERROR((H184*100/(E61+K61)),0)</f>
        <v>0</v>
      </c>
      <c r="J184" s="70"/>
      <c r="K184" s="92">
        <f>IFERROR((J184*100/(F61+L61)),0)</f>
        <v>0</v>
      </c>
      <c r="L184" s="70"/>
      <c r="M184" s="92">
        <f>IFERROR((L184*100/(G61+M61)),0)</f>
        <v>0</v>
      </c>
      <c r="N184" s="91"/>
      <c r="O184" s="91"/>
    </row>
    <row r="185" spans="1:27" x14ac:dyDescent="0.4">
      <c r="A185" s="93" t="s">
        <v>100</v>
      </c>
      <c r="B185" s="94"/>
      <c r="C185" s="94"/>
      <c r="D185" s="94"/>
      <c r="E185" s="94"/>
      <c r="F185" s="94"/>
      <c r="G185" s="94"/>
      <c r="H185" s="94"/>
      <c r="I185" s="94"/>
      <c r="J185" s="94"/>
      <c r="K185" s="94"/>
      <c r="L185" s="94"/>
      <c r="M185" s="94"/>
      <c r="N185" s="91"/>
      <c r="O185" s="91"/>
    </row>
    <row r="186" spans="1:27" x14ac:dyDescent="0.4">
      <c r="A186" s="429" t="s">
        <v>101</v>
      </c>
      <c r="B186" s="429"/>
      <c r="C186" s="429"/>
      <c r="D186" s="429"/>
      <c r="E186" s="429"/>
      <c r="F186" s="429"/>
      <c r="G186" s="429"/>
      <c r="H186" s="429"/>
      <c r="I186" s="429"/>
      <c r="J186" s="429"/>
      <c r="K186" s="429"/>
      <c r="L186" s="429"/>
      <c r="M186" s="429"/>
      <c r="N186" s="429"/>
      <c r="O186" s="429"/>
      <c r="P186" s="429"/>
      <c r="Q186" s="429"/>
      <c r="R186" s="429"/>
      <c r="S186" s="429"/>
      <c r="T186" s="429"/>
      <c r="U186" s="429"/>
      <c r="V186" s="429"/>
      <c r="W186" s="23"/>
      <c r="X186" s="23"/>
      <c r="Y186" s="23"/>
      <c r="Z186" s="91"/>
      <c r="AA186" s="91"/>
    </row>
    <row r="187" spans="1:27" ht="26.25" customHeight="1" x14ac:dyDescent="0.4">
      <c r="A187" s="325" t="s">
        <v>102</v>
      </c>
      <c r="B187" s="325"/>
      <c r="C187" s="325"/>
      <c r="D187" s="325"/>
      <c r="E187" s="325"/>
      <c r="F187" s="325"/>
      <c r="G187" s="325"/>
      <c r="H187" s="325"/>
      <c r="I187" s="325"/>
      <c r="J187" s="325"/>
      <c r="K187" s="325"/>
      <c r="L187" s="325"/>
      <c r="M187" s="325"/>
      <c r="N187" s="325"/>
      <c r="O187" s="325"/>
      <c r="P187" s="325"/>
      <c r="Q187" s="325"/>
      <c r="R187" s="325"/>
      <c r="S187" s="325"/>
      <c r="T187" s="95"/>
      <c r="U187" s="95"/>
      <c r="V187" s="95"/>
      <c r="W187" s="95"/>
      <c r="X187" s="95"/>
      <c r="Y187" s="95"/>
    </row>
    <row r="188" spans="1:27" x14ac:dyDescent="0.4">
      <c r="A188" s="326" t="s">
        <v>74</v>
      </c>
      <c r="B188" s="326"/>
      <c r="C188" s="326"/>
      <c r="D188" s="326"/>
      <c r="E188" s="326"/>
      <c r="F188" s="326"/>
      <c r="G188" s="326"/>
      <c r="H188" s="326"/>
      <c r="I188" s="326"/>
      <c r="J188" s="326"/>
      <c r="K188" s="326"/>
      <c r="L188" s="326"/>
      <c r="M188" s="326"/>
      <c r="N188" s="326"/>
      <c r="O188" s="326"/>
      <c r="P188" s="326"/>
      <c r="Q188" s="326"/>
      <c r="R188" s="326"/>
      <c r="S188" s="326"/>
      <c r="T188" s="206"/>
      <c r="U188" s="206"/>
      <c r="V188" s="206"/>
    </row>
    <row r="189" spans="1:27" x14ac:dyDescent="0.4">
      <c r="A189" s="64"/>
      <c r="B189" s="96"/>
      <c r="C189" s="96"/>
      <c r="D189" s="96"/>
      <c r="E189" s="96"/>
      <c r="F189" s="96"/>
      <c r="G189" s="96"/>
      <c r="J189" s="96"/>
      <c r="K189" s="96"/>
      <c r="L189" s="96"/>
    </row>
    <row r="190" spans="1:27" x14ac:dyDescent="0.4">
      <c r="A190" s="334" t="s">
        <v>103</v>
      </c>
      <c r="B190" s="335"/>
      <c r="C190" s="335"/>
      <c r="D190" s="335"/>
      <c r="E190" s="335"/>
      <c r="F190" s="335"/>
      <c r="G190" s="335"/>
      <c r="H190" s="335"/>
      <c r="I190" s="335"/>
      <c r="J190" s="335"/>
      <c r="K190" s="335"/>
      <c r="L190" s="335"/>
      <c r="M190" s="336"/>
    </row>
    <row r="191" spans="1:27" x14ac:dyDescent="0.4">
      <c r="A191" s="375" t="s">
        <v>61</v>
      </c>
      <c r="B191" s="377">
        <v>2018</v>
      </c>
      <c r="C191" s="378"/>
      <c r="D191" s="352">
        <v>2019</v>
      </c>
      <c r="E191" s="353"/>
      <c r="F191" s="353"/>
      <c r="G191" s="354"/>
      <c r="H191" s="333">
        <v>2020</v>
      </c>
      <c r="I191" s="333"/>
      <c r="J191" s="333">
        <v>2021</v>
      </c>
      <c r="K191" s="333"/>
      <c r="L191" s="333">
        <v>2022</v>
      </c>
      <c r="M191" s="333"/>
    </row>
    <row r="192" spans="1:27" x14ac:dyDescent="0.4">
      <c r="A192" s="376"/>
      <c r="B192" s="379"/>
      <c r="C192" s="380"/>
      <c r="D192" s="352" t="s">
        <v>283</v>
      </c>
      <c r="E192" s="354"/>
      <c r="F192" s="352" t="s">
        <v>218</v>
      </c>
      <c r="G192" s="354"/>
      <c r="H192" s="333"/>
      <c r="I192" s="333"/>
      <c r="J192" s="333"/>
      <c r="K192" s="333"/>
      <c r="L192" s="333"/>
      <c r="M192" s="333"/>
    </row>
    <row r="193" spans="1:15" x14ac:dyDescent="0.4">
      <c r="A193" s="376"/>
      <c r="B193" s="211" t="s">
        <v>84</v>
      </c>
      <c r="C193" s="211" t="s">
        <v>63</v>
      </c>
      <c r="D193" s="211" t="s">
        <v>84</v>
      </c>
      <c r="E193" s="211" t="s">
        <v>63</v>
      </c>
      <c r="F193" s="211" t="s">
        <v>84</v>
      </c>
      <c r="G193" s="211" t="s">
        <v>63</v>
      </c>
      <c r="H193" s="211" t="s">
        <v>84</v>
      </c>
      <c r="I193" s="211" t="s">
        <v>63</v>
      </c>
      <c r="J193" s="211" t="s">
        <v>84</v>
      </c>
      <c r="K193" s="211" t="s">
        <v>63</v>
      </c>
      <c r="L193" s="211" t="s">
        <v>84</v>
      </c>
      <c r="M193" s="211" t="s">
        <v>63</v>
      </c>
    </row>
    <row r="194" spans="1:15" ht="32.4" x14ac:dyDescent="0.4">
      <c r="A194" s="97" t="s">
        <v>104</v>
      </c>
      <c r="B194" s="98"/>
      <c r="C194" s="83">
        <f>IFERROR((B194*100/H35),0)</f>
        <v>0</v>
      </c>
      <c r="D194" s="98"/>
      <c r="E194" s="83">
        <f>IFERROR((D194*100/I35),0)</f>
        <v>0</v>
      </c>
      <c r="F194" s="84"/>
      <c r="G194" s="83">
        <f>IFERROR((F194*100/J35),0)</f>
        <v>0</v>
      </c>
      <c r="H194" s="98"/>
      <c r="I194" s="83">
        <f>IFERROR((H194*100/K35),0)</f>
        <v>0</v>
      </c>
      <c r="J194" s="98"/>
      <c r="K194" s="83">
        <f>IFERROR((J194*100/L35),0)</f>
        <v>0</v>
      </c>
      <c r="L194" s="98"/>
      <c r="M194" s="68">
        <f>IFERROR((L194*100/M35),0)</f>
        <v>0</v>
      </c>
      <c r="N194" s="99"/>
      <c r="O194" s="99"/>
    </row>
    <row r="195" spans="1:15" x14ac:dyDescent="0.4">
      <c r="A195" s="89" t="s">
        <v>105</v>
      </c>
      <c r="B195" s="298"/>
      <c r="C195" s="299"/>
      <c r="D195" s="298"/>
      <c r="E195" s="300"/>
      <c r="F195" s="300"/>
      <c r="G195" s="299"/>
      <c r="H195" s="298"/>
      <c r="I195" s="299"/>
      <c r="J195" s="298"/>
      <c r="K195" s="299"/>
      <c r="L195" s="298"/>
      <c r="M195" s="301"/>
      <c r="N195" s="99"/>
      <c r="O195" s="99"/>
    </row>
    <row r="196" spans="1:15" ht="32.4" x14ac:dyDescent="0.4">
      <c r="A196" s="87" t="s">
        <v>106</v>
      </c>
      <c r="B196" s="101"/>
      <c r="C196" s="67">
        <f>IFERROR((B196*100/B195),0)</f>
        <v>0</v>
      </c>
      <c r="D196" s="101"/>
      <c r="E196" s="67">
        <f>IFERROR((D196*100/D195),0)</f>
        <v>0</v>
      </c>
      <c r="F196" s="72"/>
      <c r="G196" s="67">
        <f>IFERROR((F196*100/F195),0)</f>
        <v>0</v>
      </c>
      <c r="H196" s="101"/>
      <c r="I196" s="67">
        <f>IFERROR((H196*100/H195),0)</f>
        <v>0</v>
      </c>
      <c r="J196" s="101"/>
      <c r="K196" s="67">
        <f>IFERROR((J196*100/J195),0)</f>
        <v>0</v>
      </c>
      <c r="L196" s="101"/>
      <c r="M196" s="71">
        <f>IFERROR((L196*100/L195),0)</f>
        <v>0</v>
      </c>
      <c r="N196" s="99"/>
      <c r="O196" s="99"/>
    </row>
    <row r="197" spans="1:15" ht="32.4" x14ac:dyDescent="0.4">
      <c r="A197" s="89" t="s">
        <v>107</v>
      </c>
      <c r="B197" s="101"/>
      <c r="C197" s="67">
        <f>IFERROR((B197*100/B196),0)</f>
        <v>0</v>
      </c>
      <c r="D197" s="101"/>
      <c r="E197" s="67">
        <f>IFERROR((D197*100/D196),0)</f>
        <v>0</v>
      </c>
      <c r="F197" s="72"/>
      <c r="G197" s="67">
        <f>IFERROR((F197*100/F196),0)</f>
        <v>0</v>
      </c>
      <c r="H197" s="101"/>
      <c r="I197" s="67">
        <f>IFERROR((H197*100/H196),0)</f>
        <v>0</v>
      </c>
      <c r="J197" s="101"/>
      <c r="K197" s="67">
        <f>IFERROR((J197*100/J196),0)</f>
        <v>0</v>
      </c>
      <c r="L197" s="101"/>
      <c r="M197" s="71">
        <f>IFERROR((L197*100/L196),0)</f>
        <v>0</v>
      </c>
      <c r="N197" s="99"/>
      <c r="O197" s="99"/>
    </row>
    <row r="198" spans="1:15" ht="32.4" x14ac:dyDescent="0.4">
      <c r="A198" s="89" t="s">
        <v>108</v>
      </c>
      <c r="B198" s="101"/>
      <c r="C198" s="67">
        <f>IFERROR((B198*100/B196),0)</f>
        <v>0</v>
      </c>
      <c r="D198" s="101"/>
      <c r="E198" s="67">
        <f>IFERROR((D198*100/D196),0)</f>
        <v>0</v>
      </c>
      <c r="F198" s="72"/>
      <c r="G198" s="67">
        <f>IFERROR((F198*100/F196),0)</f>
        <v>0</v>
      </c>
      <c r="H198" s="101"/>
      <c r="I198" s="67">
        <f>IFERROR((H198*100/H196),0)</f>
        <v>0</v>
      </c>
      <c r="J198" s="101"/>
      <c r="K198" s="67">
        <f>IFERROR((J198*100/J196),0)</f>
        <v>0</v>
      </c>
      <c r="L198" s="101"/>
      <c r="M198" s="71">
        <f>IFERROR((L198*100/L196),0)</f>
        <v>0</v>
      </c>
      <c r="N198" s="99"/>
      <c r="O198" s="99"/>
    </row>
    <row r="199" spans="1:15" ht="32.4" x14ac:dyDescent="0.4">
      <c r="A199" s="87" t="s">
        <v>109</v>
      </c>
      <c r="B199" s="101"/>
      <c r="C199" s="67">
        <f>IFERROR((B199*100/B35),0)</f>
        <v>0</v>
      </c>
      <c r="D199" s="101"/>
      <c r="E199" s="67">
        <f>IFERROR((D199*100/C35),0)</f>
        <v>0</v>
      </c>
      <c r="F199" s="72"/>
      <c r="G199" s="67">
        <f>IFERROR((F199*100/D35),0)</f>
        <v>0</v>
      </c>
      <c r="H199" s="101"/>
      <c r="I199" s="67">
        <f>IFERROR((H199*100/E35),0)</f>
        <v>0</v>
      </c>
      <c r="J199" s="101"/>
      <c r="K199" s="67">
        <f>IFERROR((J199*100/F35),0)</f>
        <v>0</v>
      </c>
      <c r="L199" s="101"/>
      <c r="M199" s="71">
        <f>IFERROR((L199*100/G35),0)</f>
        <v>0</v>
      </c>
      <c r="N199" s="99"/>
      <c r="O199" s="99"/>
    </row>
    <row r="200" spans="1:15" x14ac:dyDescent="0.4">
      <c r="A200" s="87" t="s">
        <v>110</v>
      </c>
      <c r="B200" s="298"/>
      <c r="C200" s="299"/>
      <c r="D200" s="298"/>
      <c r="E200" s="300"/>
      <c r="F200" s="300"/>
      <c r="G200" s="299"/>
      <c r="H200" s="298"/>
      <c r="I200" s="299"/>
      <c r="J200" s="298"/>
      <c r="K200" s="299"/>
      <c r="L200" s="298"/>
      <c r="M200" s="301"/>
      <c r="N200" s="99"/>
      <c r="O200" s="99"/>
    </row>
    <row r="201" spans="1:15" x14ac:dyDescent="0.4">
      <c r="A201" s="87" t="s">
        <v>111</v>
      </c>
      <c r="B201" s="101"/>
      <c r="C201" s="67">
        <f>IFERROR((B201*100/B200),0)</f>
        <v>0</v>
      </c>
      <c r="D201" s="101"/>
      <c r="E201" s="67">
        <f>IFERROR((D201*100/D200),0)</f>
        <v>0</v>
      </c>
      <c r="F201" s="72"/>
      <c r="G201" s="67">
        <f>IFERROR((F201*100/F200),0)</f>
        <v>0</v>
      </c>
      <c r="H201" s="101"/>
      <c r="I201" s="67">
        <f>IFERROR((H201*100/H200),0)</f>
        <v>0</v>
      </c>
      <c r="J201" s="101"/>
      <c r="K201" s="67">
        <f>IFERROR((J201*100/J200),0)</f>
        <v>0</v>
      </c>
      <c r="L201" s="101"/>
      <c r="M201" s="71">
        <f>IFERROR((L201*100/L200),0)</f>
        <v>0</v>
      </c>
      <c r="N201" s="99"/>
      <c r="O201" s="99"/>
    </row>
    <row r="202" spans="1:15" ht="32.4" x14ac:dyDescent="0.4">
      <c r="A202" s="89" t="s">
        <v>112</v>
      </c>
      <c r="B202" s="101"/>
      <c r="C202" s="67">
        <f>IFERROR((B202*100/B201),0)</f>
        <v>0</v>
      </c>
      <c r="D202" s="101"/>
      <c r="E202" s="67">
        <f>IFERROR((D202*100/D201),0)</f>
        <v>0</v>
      </c>
      <c r="F202" s="72"/>
      <c r="G202" s="67">
        <f>IFERROR((F202*100/F201),0)</f>
        <v>0</v>
      </c>
      <c r="H202" s="101"/>
      <c r="I202" s="67">
        <f>IFERROR((H202*100/H201),0)</f>
        <v>0</v>
      </c>
      <c r="J202" s="101"/>
      <c r="K202" s="67">
        <f>IFERROR((J202*100/J201),0)</f>
        <v>0</v>
      </c>
      <c r="L202" s="101"/>
      <c r="M202" s="71">
        <f>IFERROR((L202*100/L201),0)</f>
        <v>0</v>
      </c>
      <c r="N202" s="99"/>
      <c r="O202" s="99"/>
    </row>
    <row r="203" spans="1:15" ht="32.4" x14ac:dyDescent="0.4">
      <c r="A203" s="89" t="s">
        <v>113</v>
      </c>
      <c r="B203" s="101"/>
      <c r="C203" s="67">
        <f>IFERROR((B203*100/B201),0)</f>
        <v>0</v>
      </c>
      <c r="D203" s="101"/>
      <c r="E203" s="67">
        <f>IFERROR((D203*100/D201),0)</f>
        <v>0</v>
      </c>
      <c r="F203" s="72"/>
      <c r="G203" s="67">
        <f>IFERROR((F203*100/F201),0)</f>
        <v>0</v>
      </c>
      <c r="H203" s="101"/>
      <c r="I203" s="67">
        <f>IFERROR((H203*100/H201),0)</f>
        <v>0</v>
      </c>
      <c r="J203" s="101"/>
      <c r="K203" s="67">
        <f>IFERROR((J203*100/J201),0)</f>
        <v>0</v>
      </c>
      <c r="L203" s="101"/>
      <c r="M203" s="71">
        <f>IFERROR((L203*100/L201),0)</f>
        <v>0</v>
      </c>
      <c r="N203" s="99"/>
      <c r="O203" s="99"/>
    </row>
    <row r="204" spans="1:15" ht="32.4" x14ac:dyDescent="0.4">
      <c r="A204" s="89" t="s">
        <v>114</v>
      </c>
      <c r="B204" s="101"/>
      <c r="C204" s="67">
        <f>IFERROR(B204*100/H35,0)</f>
        <v>0</v>
      </c>
      <c r="D204" s="101"/>
      <c r="E204" s="67">
        <f>IFERROR(D204*100/I35,0)</f>
        <v>0</v>
      </c>
      <c r="F204" s="72"/>
      <c r="G204" s="67">
        <f>IFERROR(F204*100/J35,0)</f>
        <v>0</v>
      </c>
      <c r="H204" s="101"/>
      <c r="I204" s="67">
        <f>IFERROR(H204*100/K35,0)</f>
        <v>0</v>
      </c>
      <c r="J204" s="101"/>
      <c r="K204" s="67">
        <f>IFERROR(J204*100/L35,0)</f>
        <v>0</v>
      </c>
      <c r="L204" s="101"/>
      <c r="M204" s="71">
        <f>IFERROR(L204*100/M35,0)</f>
        <v>0</v>
      </c>
      <c r="N204" s="99"/>
      <c r="O204" s="99"/>
    </row>
    <row r="205" spans="1:15" ht="32.4" x14ac:dyDescent="0.4">
      <c r="A205" s="105" t="s">
        <v>115</v>
      </c>
      <c r="B205" s="101"/>
      <c r="C205" s="67">
        <f>IFERROR(B205*100/H35,0)</f>
        <v>0</v>
      </c>
      <c r="D205" s="101"/>
      <c r="E205" s="67">
        <f>IFERROR(D205*100/I35,0)</f>
        <v>0</v>
      </c>
      <c r="F205" s="72"/>
      <c r="G205" s="67">
        <f>IFERROR(F205*100/J35,0)</f>
        <v>0</v>
      </c>
      <c r="H205" s="101"/>
      <c r="I205" s="67">
        <f>IFERROR(H205*100/K35,0)</f>
        <v>0</v>
      </c>
      <c r="J205" s="101"/>
      <c r="K205" s="67">
        <f>IFERROR(J205*100/L35,0)</f>
        <v>0</v>
      </c>
      <c r="L205" s="101"/>
      <c r="M205" s="71">
        <f>IFERROR(L205*100/M35,0)</f>
        <v>0</v>
      </c>
      <c r="N205" s="99"/>
      <c r="O205" s="99"/>
    </row>
    <row r="206" spans="1:15" ht="32.4" x14ac:dyDescent="0.4">
      <c r="A206" s="105" t="s">
        <v>116</v>
      </c>
      <c r="B206" s="101"/>
      <c r="C206" s="67">
        <f>IFERROR((B206*100/(B35+H35)),0)</f>
        <v>0</v>
      </c>
      <c r="D206" s="101"/>
      <c r="E206" s="67">
        <f>IFERROR((D206*100/(C35+I35)),0)</f>
        <v>0</v>
      </c>
      <c r="F206" s="72"/>
      <c r="G206" s="67">
        <f>IFERROR((F206*100/(D35+J35)),0)</f>
        <v>0</v>
      </c>
      <c r="H206" s="101"/>
      <c r="I206" s="67">
        <f>IFERROR((H206*100/(E35+K35)),0)</f>
        <v>0</v>
      </c>
      <c r="J206" s="101"/>
      <c r="K206" s="67">
        <f>IFERROR((J206*100/(F35+L35)),0)</f>
        <v>0</v>
      </c>
      <c r="L206" s="101"/>
      <c r="M206" s="71">
        <f>IFERROR((L206*100/(G35+M35)),0)</f>
        <v>0</v>
      </c>
    </row>
    <row r="207" spans="1:15" ht="32.4" x14ac:dyDescent="0.4">
      <c r="A207" s="105" t="s">
        <v>117</v>
      </c>
      <c r="B207" s="101"/>
      <c r="C207" s="67">
        <f>IFERROR(B207*100/(N35+B41+H41),0)</f>
        <v>0</v>
      </c>
      <c r="D207" s="101"/>
      <c r="E207" s="67">
        <f>IFERROR(D207*100/(O35+C41+I41),0)</f>
        <v>0</v>
      </c>
      <c r="F207" s="72"/>
      <c r="G207" s="67">
        <f>IFERROR(F207*100/(P35+D41+J41),0)</f>
        <v>0</v>
      </c>
      <c r="H207" s="101"/>
      <c r="I207" s="67">
        <f>IFERROR(H207*100/(Q35+E41+K41),0)</f>
        <v>0</v>
      </c>
      <c r="J207" s="101"/>
      <c r="K207" s="67">
        <f>IFERROR(J207*100/(R35+F41+L41),0)</f>
        <v>0</v>
      </c>
      <c r="L207" s="101"/>
      <c r="M207" s="71">
        <f>IFERROR(L207*100/(S35+G41+M41),0)</f>
        <v>0</v>
      </c>
    </row>
    <row r="208" spans="1:15" ht="32.4" x14ac:dyDescent="0.4">
      <c r="A208" s="105" t="s">
        <v>118</v>
      </c>
      <c r="B208" s="101"/>
      <c r="C208" s="67">
        <f>IFERROR((B208*100/N41),0)</f>
        <v>0</v>
      </c>
      <c r="D208" s="101"/>
      <c r="E208" s="67">
        <f>IFERROR((D208*100/O41),0)</f>
        <v>0</v>
      </c>
      <c r="F208" s="72"/>
      <c r="G208" s="67">
        <f>IFERROR((F208*100/P41),0)</f>
        <v>0</v>
      </c>
      <c r="H208" s="101"/>
      <c r="I208" s="67">
        <f>IFERROR((H208*100/Q41),0)</f>
        <v>0</v>
      </c>
      <c r="J208" s="101"/>
      <c r="K208" s="67">
        <f>IFERROR((J208*100/R41),0)</f>
        <v>0</v>
      </c>
      <c r="L208" s="101"/>
      <c r="M208" s="71">
        <f>IFERROR((L208*100/S41),0)</f>
        <v>0</v>
      </c>
    </row>
    <row r="209" spans="1:25" ht="32.4" x14ac:dyDescent="0.4">
      <c r="A209" s="105" t="s">
        <v>119</v>
      </c>
      <c r="B209" s="101"/>
      <c r="C209" s="67">
        <f>IFERROR((B209*100/(B35+H35)),0)</f>
        <v>0</v>
      </c>
      <c r="D209" s="101"/>
      <c r="E209" s="67">
        <f>IFERROR((D209*100/(C35+I35)),0)</f>
        <v>0</v>
      </c>
      <c r="F209" s="72"/>
      <c r="G209" s="67">
        <f>IFERROR((F209*100/(D35+J35)),0)</f>
        <v>0</v>
      </c>
      <c r="H209" s="101"/>
      <c r="I209" s="67">
        <f>IFERROR((H209*100/(E35+K35)),0)</f>
        <v>0</v>
      </c>
      <c r="J209" s="101"/>
      <c r="K209" s="67">
        <f>IFERROR((J209*100/(F35+L35)),0)</f>
        <v>0</v>
      </c>
      <c r="L209" s="101"/>
      <c r="M209" s="71">
        <f>IFERROR((L209*100/($G$35+$M$35)),0)</f>
        <v>0</v>
      </c>
    </row>
    <row r="210" spans="1:25" ht="32.4" x14ac:dyDescent="0.4">
      <c r="A210" s="105" t="s">
        <v>120</v>
      </c>
      <c r="B210" s="101"/>
      <c r="C210" s="67">
        <f>IFERROR((B210*100/(B35+H35)),0)</f>
        <v>0</v>
      </c>
      <c r="D210" s="101"/>
      <c r="E210" s="67">
        <f>IFERROR((D210*100/(C35+I35)),0)</f>
        <v>0</v>
      </c>
      <c r="F210" s="72"/>
      <c r="G210" s="67">
        <f>IFERROR((F210*100/(D35+J35)),0)</f>
        <v>0</v>
      </c>
      <c r="H210" s="101"/>
      <c r="I210" s="67">
        <f>IFERROR((H210*100/(E35+K35)),0)</f>
        <v>0</v>
      </c>
      <c r="J210" s="101"/>
      <c r="K210" s="67">
        <f>IFERROR((J210*100/(F35+L35)),0)</f>
        <v>0</v>
      </c>
      <c r="L210" s="101"/>
      <c r="M210" s="71">
        <f>IFERROR((L210*100/(G35+M35)),0)</f>
        <v>0</v>
      </c>
    </row>
    <row r="211" spans="1:25" x14ac:dyDescent="0.4">
      <c r="A211" s="60" t="s">
        <v>121</v>
      </c>
      <c r="B211" s="72"/>
      <c r="C211" s="67">
        <f>IFERROR((B211*100/N67),0)</f>
        <v>0</v>
      </c>
      <c r="D211" s="72"/>
      <c r="E211" s="67">
        <f>IFERROR((D211*100/O67),0)</f>
        <v>0</v>
      </c>
      <c r="F211" s="72"/>
      <c r="G211" s="67">
        <f>IFERROR((F211*100/P67),0)</f>
        <v>0</v>
      </c>
      <c r="H211" s="72"/>
      <c r="I211" s="67">
        <f>IFERROR((H211*100/Q67),0)</f>
        <v>0</v>
      </c>
      <c r="J211" s="72"/>
      <c r="K211" s="67">
        <f>IFERROR((J211*100/R67),0)</f>
        <v>0</v>
      </c>
      <c r="L211" s="72"/>
      <c r="M211" s="71">
        <f>IFERROR((L211*100/S67),0)</f>
        <v>0</v>
      </c>
    </row>
    <row r="212" spans="1:25" ht="32.4" x14ac:dyDescent="0.4">
      <c r="A212" s="106" t="s">
        <v>122</v>
      </c>
      <c r="B212" s="72"/>
      <c r="C212" s="67">
        <f>IFERROR((B212*100/N67),0)</f>
        <v>0</v>
      </c>
      <c r="D212" s="72"/>
      <c r="E212" s="67">
        <f>IFERROR((D212*100/O67),0)</f>
        <v>0</v>
      </c>
      <c r="F212" s="72"/>
      <c r="G212" s="67">
        <f>IFERROR((F212*100/P67),0)</f>
        <v>0</v>
      </c>
      <c r="H212" s="72"/>
      <c r="I212" s="67">
        <f>IFERROR((H212*100/Q67),0)</f>
        <v>0</v>
      </c>
      <c r="J212" s="72"/>
      <c r="K212" s="67">
        <f>IFERROR((J212*100/R67),0)</f>
        <v>0</v>
      </c>
      <c r="L212" s="72"/>
      <c r="M212" s="71">
        <f>IFERROR((L212*100/S67),0)</f>
        <v>0</v>
      </c>
    </row>
    <row r="213" spans="1:25" ht="48.6" x14ac:dyDescent="0.4">
      <c r="A213" s="106" t="s">
        <v>123</v>
      </c>
      <c r="B213" s="72"/>
      <c r="C213" s="67">
        <f>IFERROR((B213*100/N67),0)</f>
        <v>0</v>
      </c>
      <c r="D213" s="72"/>
      <c r="E213" s="67">
        <f>IFERROR((D213*100/O67),0)</f>
        <v>0</v>
      </c>
      <c r="F213" s="72"/>
      <c r="G213" s="67">
        <f>IFERROR((F213*100/P67),0)</f>
        <v>0</v>
      </c>
      <c r="H213" s="72"/>
      <c r="I213" s="67">
        <f>IFERROR((H213*100/Q67),0)</f>
        <v>0</v>
      </c>
      <c r="J213" s="72"/>
      <c r="K213" s="67">
        <f>IFERROR((J213*100/R67),0)</f>
        <v>0</v>
      </c>
      <c r="L213" s="72"/>
      <c r="M213" s="71">
        <f>IFERROR((L213*100/S67),0)</f>
        <v>0</v>
      </c>
    </row>
    <row r="214" spans="1:25" ht="48.6" x14ac:dyDescent="0.4">
      <c r="A214" s="87" t="s">
        <v>124</v>
      </c>
      <c r="B214" s="101"/>
      <c r="C214" s="67">
        <f>IFERROR((B214*100/(B35+H35)),0)</f>
        <v>0</v>
      </c>
      <c r="D214" s="101"/>
      <c r="E214" s="67">
        <f>IFERROR((D214*100/(C35+I35)),0)</f>
        <v>0</v>
      </c>
      <c r="F214" s="72"/>
      <c r="G214" s="67">
        <f>IFERROR((F214*100/(D35+J35)),0)</f>
        <v>0</v>
      </c>
      <c r="H214" s="101"/>
      <c r="I214" s="67">
        <f>IFERROR((H214*100/(E35+K35)),0)</f>
        <v>0</v>
      </c>
      <c r="J214" s="101"/>
      <c r="K214" s="67">
        <f>IFERROR((J214*100/(F35+L35)),0)</f>
        <v>0</v>
      </c>
      <c r="L214" s="101"/>
      <c r="M214" s="71">
        <f>IFERROR((L214*100/(G35+M35)),0)</f>
        <v>0</v>
      </c>
      <c r="N214" s="107"/>
      <c r="O214" s="107"/>
    </row>
    <row r="215" spans="1:25" ht="48.6" x14ac:dyDescent="0.4">
      <c r="A215" s="93" t="s">
        <v>125</v>
      </c>
      <c r="B215" s="108"/>
      <c r="C215" s="109">
        <f>IFERROR((B215*100/(B35+H35)),0)</f>
        <v>0</v>
      </c>
      <c r="D215" s="108"/>
      <c r="E215" s="109">
        <f>IFERROR((D215*100/(C35+I35)),0)</f>
        <v>0</v>
      </c>
      <c r="F215" s="110"/>
      <c r="G215" s="109">
        <f>IFERROR((F215*100/(D35+J35)),0)</f>
        <v>0</v>
      </c>
      <c r="H215" s="108"/>
      <c r="I215" s="109">
        <f>IFERROR((H215*100/(E35+K35)),0)</f>
        <v>0</v>
      </c>
      <c r="J215" s="108"/>
      <c r="K215" s="109">
        <f>IFERROR((J215*100/(F35+L35)),0)</f>
        <v>0</v>
      </c>
      <c r="L215" s="108"/>
      <c r="M215" s="111">
        <f>IFERROR((L215*100/(G35+M35)),0)</f>
        <v>0</v>
      </c>
      <c r="N215" s="107"/>
      <c r="O215" s="107"/>
    </row>
    <row r="216" spans="1:25" x14ac:dyDescent="0.4">
      <c r="A216" s="13"/>
      <c r="B216" s="13"/>
      <c r="C216" s="112"/>
      <c r="D216" s="112"/>
      <c r="E216" s="112"/>
      <c r="F216" s="112"/>
      <c r="G216" s="112"/>
      <c r="H216" s="112"/>
      <c r="I216" s="112"/>
      <c r="J216" s="112"/>
      <c r="K216" s="112"/>
      <c r="L216" s="112"/>
      <c r="M216" s="112"/>
      <c r="N216" s="112"/>
      <c r="O216" s="112"/>
      <c r="P216" s="96"/>
      <c r="Q216" s="96"/>
      <c r="R216" s="96"/>
      <c r="S216" s="96"/>
      <c r="T216" s="96"/>
      <c r="U216" s="96"/>
      <c r="V216" s="96"/>
      <c r="W216" s="96"/>
      <c r="X216" s="96"/>
      <c r="Y216" s="96"/>
    </row>
    <row r="217" spans="1:25" x14ac:dyDescent="0.4">
      <c r="A217" s="383" t="s">
        <v>103</v>
      </c>
      <c r="B217" s="384"/>
      <c r="C217" s="384"/>
      <c r="D217" s="384"/>
      <c r="E217" s="384"/>
      <c r="F217" s="384"/>
      <c r="G217" s="384"/>
      <c r="H217" s="384"/>
      <c r="I217" s="384"/>
      <c r="J217" s="384"/>
      <c r="K217" s="384"/>
      <c r="L217" s="384"/>
      <c r="M217" s="384"/>
      <c r="N217" s="384"/>
      <c r="O217" s="384"/>
      <c r="P217" s="384"/>
      <c r="Q217" s="384"/>
      <c r="R217" s="384"/>
      <c r="S217" s="385"/>
    </row>
    <row r="218" spans="1:25" x14ac:dyDescent="0.4">
      <c r="A218" s="446" t="s">
        <v>126</v>
      </c>
      <c r="B218" s="386">
        <v>2018</v>
      </c>
      <c r="C218" s="387"/>
      <c r="D218" s="388"/>
      <c r="E218" s="383">
        <v>2019</v>
      </c>
      <c r="F218" s="384"/>
      <c r="G218" s="384"/>
      <c r="H218" s="384"/>
      <c r="I218" s="384"/>
      <c r="J218" s="385"/>
      <c r="K218" s="386">
        <v>2020</v>
      </c>
      <c r="L218" s="387"/>
      <c r="M218" s="388"/>
      <c r="N218" s="386">
        <v>2021</v>
      </c>
      <c r="O218" s="387"/>
      <c r="P218" s="388"/>
      <c r="Q218" s="386">
        <v>2022</v>
      </c>
      <c r="R218" s="387"/>
      <c r="S218" s="388"/>
    </row>
    <row r="219" spans="1:25" x14ac:dyDescent="0.4">
      <c r="A219" s="447"/>
      <c r="B219" s="389"/>
      <c r="C219" s="390"/>
      <c r="D219" s="391"/>
      <c r="E219" s="383" t="s">
        <v>283</v>
      </c>
      <c r="F219" s="384"/>
      <c r="G219" s="384"/>
      <c r="H219" s="384" t="s">
        <v>218</v>
      </c>
      <c r="I219" s="384"/>
      <c r="J219" s="385"/>
      <c r="K219" s="389"/>
      <c r="L219" s="390"/>
      <c r="M219" s="391"/>
      <c r="N219" s="389"/>
      <c r="O219" s="390"/>
      <c r="P219" s="391"/>
      <c r="Q219" s="389"/>
      <c r="R219" s="390"/>
      <c r="S219" s="391"/>
    </row>
    <row r="220" spans="1:25" x14ac:dyDescent="0.4">
      <c r="A220" s="447"/>
      <c r="B220" s="113" t="s">
        <v>127</v>
      </c>
      <c r="C220" s="381" t="s">
        <v>128</v>
      </c>
      <c r="D220" s="382"/>
      <c r="E220" s="113" t="s">
        <v>127</v>
      </c>
      <c r="F220" s="381" t="s">
        <v>128</v>
      </c>
      <c r="G220" s="382"/>
      <c r="H220" s="113" t="s">
        <v>127</v>
      </c>
      <c r="I220" s="381" t="s">
        <v>128</v>
      </c>
      <c r="J220" s="382"/>
      <c r="K220" s="113" t="s">
        <v>127</v>
      </c>
      <c r="L220" s="381" t="s">
        <v>128</v>
      </c>
      <c r="M220" s="382"/>
      <c r="N220" s="113" t="s">
        <v>127</v>
      </c>
      <c r="O220" s="381" t="s">
        <v>128</v>
      </c>
      <c r="P220" s="382"/>
      <c r="Q220" s="113" t="s">
        <v>127</v>
      </c>
      <c r="R220" s="381" t="s">
        <v>128</v>
      </c>
      <c r="S220" s="382"/>
    </row>
    <row r="221" spans="1:25" x14ac:dyDescent="0.4">
      <c r="A221" s="448"/>
      <c r="B221" s="113" t="s">
        <v>129</v>
      </c>
      <c r="C221" s="113" t="s">
        <v>129</v>
      </c>
      <c r="D221" s="113" t="s">
        <v>63</v>
      </c>
      <c r="E221" s="113" t="s">
        <v>129</v>
      </c>
      <c r="F221" s="113" t="s">
        <v>129</v>
      </c>
      <c r="G221" s="113" t="s">
        <v>63</v>
      </c>
      <c r="H221" s="113" t="s">
        <v>129</v>
      </c>
      <c r="I221" s="113" t="s">
        <v>129</v>
      </c>
      <c r="J221" s="113" t="s">
        <v>63</v>
      </c>
      <c r="K221" s="113" t="s">
        <v>129</v>
      </c>
      <c r="L221" s="113" t="s">
        <v>129</v>
      </c>
      <c r="M221" s="113" t="s">
        <v>63</v>
      </c>
      <c r="N221" s="113" t="s">
        <v>129</v>
      </c>
      <c r="O221" s="113" t="s">
        <v>129</v>
      </c>
      <c r="P221" s="113" t="s">
        <v>63</v>
      </c>
      <c r="Q221" s="113" t="s">
        <v>129</v>
      </c>
      <c r="R221" s="113" t="s">
        <v>129</v>
      </c>
      <c r="S221" s="113" t="s">
        <v>63</v>
      </c>
    </row>
    <row r="222" spans="1:25" s="116" customFormat="1" ht="32.4" x14ac:dyDescent="0.4">
      <c r="A222" s="207" t="s">
        <v>212</v>
      </c>
      <c r="B222" s="114"/>
      <c r="C222" s="115"/>
      <c r="D222" s="83">
        <f t="shared" ref="D222:D237" si="36">IFERROR((C222*100/B222),0)</f>
        <v>0</v>
      </c>
      <c r="E222" s="114"/>
      <c r="F222" s="115"/>
      <c r="G222" s="83">
        <f t="shared" ref="G222:G237" si="37">IFERROR((F222*100/E222),0)</f>
        <v>0</v>
      </c>
      <c r="H222" s="114"/>
      <c r="I222" s="115"/>
      <c r="J222" s="83">
        <f t="shared" ref="J222:J237" si="38">IFERROR((I222*100/H222),0)</f>
        <v>0</v>
      </c>
      <c r="K222" s="114"/>
      <c r="L222" s="98"/>
      <c r="M222" s="83">
        <f t="shared" ref="M222:M237" si="39">IFERROR((L222*100/K222),0)</f>
        <v>0</v>
      </c>
      <c r="N222" s="114"/>
      <c r="O222" s="98"/>
      <c r="P222" s="83">
        <f t="shared" ref="P222:P237" si="40">IFERROR((O222*100/N222),0)</f>
        <v>0</v>
      </c>
      <c r="Q222" s="114"/>
      <c r="R222" s="98"/>
      <c r="S222" s="68">
        <f t="shared" ref="S222:S237" si="41">IFERROR((R222*100/Q222),0)</f>
        <v>0</v>
      </c>
    </row>
    <row r="223" spans="1:25" s="116" customFormat="1" ht="32.4" x14ac:dyDescent="0.4">
      <c r="A223" s="87" t="s">
        <v>213</v>
      </c>
      <c r="B223" s="117"/>
      <c r="C223" s="118"/>
      <c r="D223" s="67">
        <f t="shared" si="36"/>
        <v>0</v>
      </c>
      <c r="E223" s="117"/>
      <c r="F223" s="118"/>
      <c r="G223" s="67">
        <f t="shared" si="37"/>
        <v>0</v>
      </c>
      <c r="H223" s="117"/>
      <c r="I223" s="118"/>
      <c r="J223" s="67">
        <f t="shared" si="38"/>
        <v>0</v>
      </c>
      <c r="K223" s="117"/>
      <c r="L223" s="101"/>
      <c r="M223" s="67">
        <f t="shared" si="39"/>
        <v>0</v>
      </c>
      <c r="N223" s="117"/>
      <c r="O223" s="101"/>
      <c r="P223" s="67">
        <f t="shared" si="40"/>
        <v>0</v>
      </c>
      <c r="Q223" s="117"/>
      <c r="R223" s="101"/>
      <c r="S223" s="71">
        <f t="shared" si="41"/>
        <v>0</v>
      </c>
    </row>
    <row r="224" spans="1:25" ht="32.4" x14ac:dyDescent="0.4">
      <c r="A224" s="89" t="s">
        <v>289</v>
      </c>
      <c r="B224" s="117"/>
      <c r="C224" s="119"/>
      <c r="D224" s="67">
        <f t="shared" si="36"/>
        <v>0</v>
      </c>
      <c r="E224" s="117"/>
      <c r="F224" s="118"/>
      <c r="G224" s="67">
        <f t="shared" si="37"/>
        <v>0</v>
      </c>
      <c r="H224" s="117"/>
      <c r="I224" s="118"/>
      <c r="J224" s="67">
        <f t="shared" si="38"/>
        <v>0</v>
      </c>
      <c r="K224" s="117"/>
      <c r="L224" s="118"/>
      <c r="M224" s="67">
        <f t="shared" si="39"/>
        <v>0</v>
      </c>
      <c r="N224" s="117"/>
      <c r="O224" s="118"/>
      <c r="P224" s="67">
        <f t="shared" si="40"/>
        <v>0</v>
      </c>
      <c r="Q224" s="117"/>
      <c r="R224" s="118"/>
      <c r="S224" s="71">
        <f t="shared" si="41"/>
        <v>0</v>
      </c>
    </row>
    <row r="225" spans="1:19" ht="32.4" x14ac:dyDescent="0.4">
      <c r="A225" s="89" t="s">
        <v>290</v>
      </c>
      <c r="B225" s="117"/>
      <c r="C225" s="120"/>
      <c r="D225" s="67">
        <f t="shared" si="36"/>
        <v>0</v>
      </c>
      <c r="E225" s="117"/>
      <c r="F225" s="118"/>
      <c r="G225" s="67">
        <f t="shared" si="37"/>
        <v>0</v>
      </c>
      <c r="H225" s="117"/>
      <c r="I225" s="118"/>
      <c r="J225" s="67">
        <f t="shared" si="38"/>
        <v>0</v>
      </c>
      <c r="K225" s="117"/>
      <c r="L225" s="118"/>
      <c r="M225" s="67">
        <f t="shared" si="39"/>
        <v>0</v>
      </c>
      <c r="N225" s="117"/>
      <c r="O225" s="118"/>
      <c r="P225" s="67">
        <f t="shared" si="40"/>
        <v>0</v>
      </c>
      <c r="Q225" s="117"/>
      <c r="R225" s="118"/>
      <c r="S225" s="71">
        <f t="shared" si="41"/>
        <v>0</v>
      </c>
    </row>
    <row r="226" spans="1:19" ht="32.4" x14ac:dyDescent="0.4">
      <c r="A226" s="89" t="s">
        <v>132</v>
      </c>
      <c r="B226" s="121">
        <f>IFERROR((C224+C225),0)</f>
        <v>0</v>
      </c>
      <c r="C226" s="220"/>
      <c r="D226" s="67">
        <f t="shared" si="36"/>
        <v>0</v>
      </c>
      <c r="E226" s="121">
        <f>IFERROR((F224+F225),0)</f>
        <v>0</v>
      </c>
      <c r="F226" s="221"/>
      <c r="G226" s="67">
        <f t="shared" si="37"/>
        <v>0</v>
      </c>
      <c r="H226" s="121">
        <f>IFERROR((I224+I225),0)</f>
        <v>0</v>
      </c>
      <c r="I226" s="221"/>
      <c r="J226" s="67">
        <f t="shared" si="38"/>
        <v>0</v>
      </c>
      <c r="K226" s="121">
        <f>IFERROR((L224+L225),0)</f>
        <v>0</v>
      </c>
      <c r="L226" s="221"/>
      <c r="M226" s="67">
        <f t="shared" si="39"/>
        <v>0</v>
      </c>
      <c r="N226" s="121">
        <f>IFERROR((O224+O225),0)</f>
        <v>0</v>
      </c>
      <c r="O226" s="221"/>
      <c r="P226" s="67">
        <f t="shared" si="40"/>
        <v>0</v>
      </c>
      <c r="Q226" s="121">
        <f>IFERROR((R224+R225),0)</f>
        <v>0</v>
      </c>
      <c r="R226" s="221"/>
      <c r="S226" s="71">
        <f t="shared" si="41"/>
        <v>0</v>
      </c>
    </row>
    <row r="227" spans="1:19" ht="32.4" x14ac:dyDescent="0.4">
      <c r="A227" s="87" t="s">
        <v>288</v>
      </c>
      <c r="B227" s="121">
        <f>IFERROR((C224),0)</f>
        <v>0</v>
      </c>
      <c r="C227" s="221"/>
      <c r="D227" s="67">
        <f t="shared" si="36"/>
        <v>0</v>
      </c>
      <c r="E227" s="121">
        <f>IFERROR((F225),0)</f>
        <v>0</v>
      </c>
      <c r="F227" s="221"/>
      <c r="G227" s="67">
        <f t="shared" si="37"/>
        <v>0</v>
      </c>
      <c r="H227" s="121">
        <f>IFERROR((I225),0)</f>
        <v>0</v>
      </c>
      <c r="I227" s="221"/>
      <c r="J227" s="67">
        <f t="shared" si="38"/>
        <v>0</v>
      </c>
      <c r="K227" s="121">
        <f>IFERROR((L225),0)</f>
        <v>0</v>
      </c>
      <c r="L227" s="221"/>
      <c r="M227" s="67">
        <f t="shared" si="39"/>
        <v>0</v>
      </c>
      <c r="N227" s="121">
        <f>IFERROR((O225),0)</f>
        <v>0</v>
      </c>
      <c r="O227" s="221"/>
      <c r="P227" s="67">
        <f t="shared" si="40"/>
        <v>0</v>
      </c>
      <c r="Q227" s="121">
        <f>IFERROR((R225),0)</f>
        <v>0</v>
      </c>
      <c r="R227" s="221"/>
      <c r="S227" s="71">
        <f t="shared" si="41"/>
        <v>0</v>
      </c>
    </row>
    <row r="228" spans="1:19" ht="32.4" x14ac:dyDescent="0.4">
      <c r="A228" s="87" t="s">
        <v>287</v>
      </c>
      <c r="B228" s="121">
        <f>IFERROR((C225),0)</f>
        <v>0</v>
      </c>
      <c r="C228" s="221"/>
      <c r="D228" s="67">
        <f t="shared" si="36"/>
        <v>0</v>
      </c>
      <c r="E228" s="121">
        <f>IFERROR((F224),0)</f>
        <v>0</v>
      </c>
      <c r="F228" s="221"/>
      <c r="G228" s="67">
        <f t="shared" si="37"/>
        <v>0</v>
      </c>
      <c r="H228" s="121">
        <f>IFERROR((I224),0)</f>
        <v>0</v>
      </c>
      <c r="I228" s="221"/>
      <c r="J228" s="67">
        <f t="shared" si="38"/>
        <v>0</v>
      </c>
      <c r="K228" s="121">
        <f>IFERROR((L224),0)</f>
        <v>0</v>
      </c>
      <c r="L228" s="221"/>
      <c r="M228" s="67">
        <f t="shared" si="39"/>
        <v>0</v>
      </c>
      <c r="N228" s="121">
        <f>IFERROR((O224),0)</f>
        <v>0</v>
      </c>
      <c r="O228" s="221"/>
      <c r="P228" s="67">
        <f t="shared" si="40"/>
        <v>0</v>
      </c>
      <c r="Q228" s="121">
        <f>IFERROR((R224),0)</f>
        <v>0</v>
      </c>
      <c r="R228" s="221"/>
      <c r="S228" s="71">
        <f t="shared" si="41"/>
        <v>0</v>
      </c>
    </row>
    <row r="229" spans="1:19" ht="48.6" x14ac:dyDescent="0.4">
      <c r="A229" s="89" t="s">
        <v>133</v>
      </c>
      <c r="B229" s="121">
        <f>IFERROR((C227+C228),0)</f>
        <v>0</v>
      </c>
      <c r="C229" s="221"/>
      <c r="D229" s="67">
        <f t="shared" si="36"/>
        <v>0</v>
      </c>
      <c r="E229" s="121">
        <f>IFERROR((F227+F228),0)</f>
        <v>0</v>
      </c>
      <c r="F229" s="221"/>
      <c r="G229" s="67">
        <f t="shared" si="37"/>
        <v>0</v>
      </c>
      <c r="H229" s="121">
        <f>IFERROR((I227+I228),0)</f>
        <v>0</v>
      </c>
      <c r="I229" s="221"/>
      <c r="J229" s="67">
        <f t="shared" si="38"/>
        <v>0</v>
      </c>
      <c r="K229" s="121">
        <f>IFERROR((L227+L228),0)</f>
        <v>0</v>
      </c>
      <c r="L229" s="221"/>
      <c r="M229" s="67">
        <f t="shared" si="39"/>
        <v>0</v>
      </c>
      <c r="N229" s="121">
        <f>IFERROR((O227+O228),0)</f>
        <v>0</v>
      </c>
      <c r="O229" s="221"/>
      <c r="P229" s="67">
        <f t="shared" si="40"/>
        <v>0</v>
      </c>
      <c r="Q229" s="121">
        <f>IFERROR((R227+R228),0)</f>
        <v>0</v>
      </c>
      <c r="R229" s="221"/>
      <c r="S229" s="71">
        <f t="shared" si="41"/>
        <v>0</v>
      </c>
    </row>
    <row r="230" spans="1:19" ht="32.4" x14ac:dyDescent="0.4">
      <c r="A230" s="69" t="s">
        <v>214</v>
      </c>
      <c r="B230" s="117"/>
      <c r="C230" s="118"/>
      <c r="D230" s="67">
        <f t="shared" si="36"/>
        <v>0</v>
      </c>
      <c r="E230" s="117"/>
      <c r="F230" s="118"/>
      <c r="G230" s="67">
        <f t="shared" si="37"/>
        <v>0</v>
      </c>
      <c r="H230" s="117"/>
      <c r="I230" s="118"/>
      <c r="J230" s="67">
        <f t="shared" si="38"/>
        <v>0</v>
      </c>
      <c r="K230" s="117"/>
      <c r="L230" s="101"/>
      <c r="M230" s="67">
        <f t="shared" si="39"/>
        <v>0</v>
      </c>
      <c r="N230" s="117"/>
      <c r="O230" s="101"/>
      <c r="P230" s="67">
        <f t="shared" si="40"/>
        <v>0</v>
      </c>
      <c r="Q230" s="117"/>
      <c r="R230" s="101"/>
      <c r="S230" s="71">
        <f t="shared" si="41"/>
        <v>0</v>
      </c>
    </row>
    <row r="231" spans="1:19" ht="32.4" x14ac:dyDescent="0.4">
      <c r="A231" s="69" t="s">
        <v>215</v>
      </c>
      <c r="B231" s="117"/>
      <c r="C231" s="118"/>
      <c r="D231" s="67">
        <f t="shared" si="36"/>
        <v>0</v>
      </c>
      <c r="E231" s="117"/>
      <c r="F231" s="118"/>
      <c r="G231" s="67">
        <f t="shared" si="37"/>
        <v>0</v>
      </c>
      <c r="H231" s="117"/>
      <c r="I231" s="118"/>
      <c r="J231" s="67">
        <f t="shared" si="38"/>
        <v>0</v>
      </c>
      <c r="K231" s="117"/>
      <c r="L231" s="101"/>
      <c r="M231" s="67">
        <f t="shared" si="39"/>
        <v>0</v>
      </c>
      <c r="N231" s="117"/>
      <c r="O231" s="101"/>
      <c r="P231" s="67">
        <f t="shared" si="40"/>
        <v>0</v>
      </c>
      <c r="Q231" s="117"/>
      <c r="R231" s="101"/>
      <c r="S231" s="71">
        <f t="shared" si="41"/>
        <v>0</v>
      </c>
    </row>
    <row r="232" spans="1:19" ht="32.4" x14ac:dyDescent="0.4">
      <c r="A232" s="89" t="s">
        <v>291</v>
      </c>
      <c r="B232" s="117"/>
      <c r="C232" s="118"/>
      <c r="D232" s="67">
        <f t="shared" si="36"/>
        <v>0</v>
      </c>
      <c r="E232" s="117"/>
      <c r="F232" s="101"/>
      <c r="G232" s="67">
        <f t="shared" si="37"/>
        <v>0</v>
      </c>
      <c r="H232" s="117"/>
      <c r="I232" s="101"/>
      <c r="J232" s="67">
        <f t="shared" si="38"/>
        <v>0</v>
      </c>
      <c r="K232" s="117"/>
      <c r="L232" s="101"/>
      <c r="M232" s="67">
        <f t="shared" si="39"/>
        <v>0</v>
      </c>
      <c r="N232" s="117"/>
      <c r="O232" s="101"/>
      <c r="P232" s="67">
        <f t="shared" si="40"/>
        <v>0</v>
      </c>
      <c r="Q232" s="117"/>
      <c r="R232" s="101"/>
      <c r="S232" s="71">
        <f t="shared" si="41"/>
        <v>0</v>
      </c>
    </row>
    <row r="233" spans="1:19" ht="32.4" x14ac:dyDescent="0.4">
      <c r="A233" s="89" t="s">
        <v>292</v>
      </c>
      <c r="B233" s="117"/>
      <c r="C233" s="118"/>
      <c r="D233" s="67">
        <f t="shared" si="36"/>
        <v>0</v>
      </c>
      <c r="E233" s="117"/>
      <c r="F233" s="101"/>
      <c r="G233" s="67">
        <f t="shared" si="37"/>
        <v>0</v>
      </c>
      <c r="H233" s="117"/>
      <c r="I233" s="101"/>
      <c r="J233" s="67">
        <f t="shared" si="38"/>
        <v>0</v>
      </c>
      <c r="K233" s="117"/>
      <c r="L233" s="101"/>
      <c r="M233" s="67">
        <f t="shared" si="39"/>
        <v>0</v>
      </c>
      <c r="N233" s="117"/>
      <c r="O233" s="101"/>
      <c r="P233" s="67">
        <f t="shared" si="40"/>
        <v>0</v>
      </c>
      <c r="Q233" s="117"/>
      <c r="R233" s="101"/>
      <c r="S233" s="71">
        <f t="shared" si="41"/>
        <v>0</v>
      </c>
    </row>
    <row r="234" spans="1:19" ht="32.4" x14ac:dyDescent="0.4">
      <c r="A234" s="87" t="s">
        <v>136</v>
      </c>
      <c r="B234" s="121">
        <f>IFERROR((C232+C233),0)</f>
        <v>0</v>
      </c>
      <c r="C234" s="101"/>
      <c r="D234" s="67">
        <f t="shared" si="36"/>
        <v>0</v>
      </c>
      <c r="E234" s="121">
        <f>IFERROR((F232+F233),0)</f>
        <v>0</v>
      </c>
      <c r="F234" s="101"/>
      <c r="G234" s="67">
        <f t="shared" si="37"/>
        <v>0</v>
      </c>
      <c r="H234" s="121">
        <f>IFERROR((I232+I233),0)</f>
        <v>0</v>
      </c>
      <c r="I234" s="101"/>
      <c r="J234" s="67">
        <f t="shared" si="38"/>
        <v>0</v>
      </c>
      <c r="K234" s="121">
        <f>IFERROR((L232+L233),0)</f>
        <v>0</v>
      </c>
      <c r="L234" s="101"/>
      <c r="M234" s="67">
        <f t="shared" si="39"/>
        <v>0</v>
      </c>
      <c r="N234" s="121">
        <f>IFERROR((O232+O233),0)</f>
        <v>0</v>
      </c>
      <c r="O234" s="101"/>
      <c r="P234" s="67">
        <f t="shared" si="40"/>
        <v>0</v>
      </c>
      <c r="Q234" s="121">
        <f>IFERROR((R232+R233),0)</f>
        <v>0</v>
      </c>
      <c r="R234" s="101"/>
      <c r="S234" s="71">
        <f t="shared" si="41"/>
        <v>0</v>
      </c>
    </row>
    <row r="235" spans="1:19" ht="32.4" x14ac:dyDescent="0.4">
      <c r="A235" s="87" t="s">
        <v>293</v>
      </c>
      <c r="B235" s="121">
        <f>IFERROR((C232),0)</f>
        <v>0</v>
      </c>
      <c r="C235" s="101"/>
      <c r="D235" s="67">
        <f t="shared" si="36"/>
        <v>0</v>
      </c>
      <c r="E235" s="121">
        <f>IFERROR((F232),0)</f>
        <v>0</v>
      </c>
      <c r="F235" s="101"/>
      <c r="G235" s="67">
        <f t="shared" si="37"/>
        <v>0</v>
      </c>
      <c r="H235" s="121">
        <f>IFERROR((I232),0)</f>
        <v>0</v>
      </c>
      <c r="I235" s="101"/>
      <c r="J235" s="67">
        <f t="shared" si="38"/>
        <v>0</v>
      </c>
      <c r="K235" s="121">
        <f>IFERROR((L232),0)</f>
        <v>0</v>
      </c>
      <c r="L235" s="101"/>
      <c r="M235" s="67">
        <f t="shared" si="39"/>
        <v>0</v>
      </c>
      <c r="N235" s="121">
        <f>IFERROR((O232),0)</f>
        <v>0</v>
      </c>
      <c r="O235" s="101"/>
      <c r="P235" s="67">
        <f t="shared" si="40"/>
        <v>0</v>
      </c>
      <c r="Q235" s="121">
        <f>IFERROR((R232),0)</f>
        <v>0</v>
      </c>
      <c r="R235" s="101"/>
      <c r="S235" s="71">
        <f t="shared" si="41"/>
        <v>0</v>
      </c>
    </row>
    <row r="236" spans="1:19" ht="32.4" x14ac:dyDescent="0.4">
      <c r="A236" s="87" t="s">
        <v>294</v>
      </c>
      <c r="B236" s="121">
        <f>IFERROR((C233),0)</f>
        <v>0</v>
      </c>
      <c r="C236" s="101"/>
      <c r="D236" s="67">
        <f t="shared" si="36"/>
        <v>0</v>
      </c>
      <c r="E236" s="121">
        <f>IFERROR((F233),0)</f>
        <v>0</v>
      </c>
      <c r="F236" s="101"/>
      <c r="G236" s="67">
        <f t="shared" si="37"/>
        <v>0</v>
      </c>
      <c r="H236" s="121">
        <f>IFERROR((I233),0)</f>
        <v>0</v>
      </c>
      <c r="I236" s="101"/>
      <c r="J236" s="67">
        <f t="shared" si="38"/>
        <v>0</v>
      </c>
      <c r="K236" s="121">
        <f>IFERROR((L233),0)</f>
        <v>0</v>
      </c>
      <c r="L236" s="101"/>
      <c r="M236" s="67">
        <f t="shared" si="39"/>
        <v>0</v>
      </c>
      <c r="N236" s="121">
        <f>IFERROR((O233),0)</f>
        <v>0</v>
      </c>
      <c r="O236" s="101"/>
      <c r="P236" s="67">
        <f t="shared" si="40"/>
        <v>0</v>
      </c>
      <c r="Q236" s="121">
        <f>IFERROR((R233),0)</f>
        <v>0</v>
      </c>
      <c r="R236" s="101"/>
      <c r="S236" s="71">
        <f t="shared" si="41"/>
        <v>0</v>
      </c>
    </row>
    <row r="237" spans="1:19" ht="48.6" x14ac:dyDescent="0.4">
      <c r="A237" s="87" t="s">
        <v>137</v>
      </c>
      <c r="B237" s="121">
        <f>IFERROR((C235+C236),0)</f>
        <v>0</v>
      </c>
      <c r="C237" s="101"/>
      <c r="D237" s="67">
        <f t="shared" si="36"/>
        <v>0</v>
      </c>
      <c r="E237" s="121">
        <f>IFERROR((F235+F236),0)</f>
        <v>0</v>
      </c>
      <c r="F237" s="101"/>
      <c r="G237" s="67">
        <f t="shared" si="37"/>
        <v>0</v>
      </c>
      <c r="H237" s="121">
        <f>IFERROR((I235+I236),0)</f>
        <v>0</v>
      </c>
      <c r="I237" s="101"/>
      <c r="J237" s="67">
        <f t="shared" si="38"/>
        <v>0</v>
      </c>
      <c r="K237" s="121">
        <f>IFERROR((L235+L236),0)</f>
        <v>0</v>
      </c>
      <c r="L237" s="101"/>
      <c r="M237" s="67">
        <f t="shared" si="39"/>
        <v>0</v>
      </c>
      <c r="N237" s="121">
        <f>IFERROR((O235+O236),0)</f>
        <v>0</v>
      </c>
      <c r="O237" s="101"/>
      <c r="P237" s="67">
        <f t="shared" si="40"/>
        <v>0</v>
      </c>
      <c r="Q237" s="121">
        <f>IFERROR((R235+R236),0)</f>
        <v>0</v>
      </c>
      <c r="R237" s="101"/>
      <c r="S237" s="71">
        <f t="shared" si="41"/>
        <v>0</v>
      </c>
    </row>
    <row r="238" spans="1:19" x14ac:dyDescent="0.4">
      <c r="A238" s="47" t="s">
        <v>138</v>
      </c>
      <c r="B238" s="101"/>
      <c r="C238" s="101"/>
      <c r="D238" s="67">
        <f t="shared" ref="D238:D240" si="42">IFERROR((C238*100/B238),0)</f>
        <v>0</v>
      </c>
      <c r="E238" s="122"/>
      <c r="F238" s="101"/>
      <c r="G238" s="67">
        <f t="shared" ref="G238:G240" si="43">IFERROR((F238*100/E238),0)</f>
        <v>0</v>
      </c>
      <c r="H238" s="122"/>
      <c r="I238" s="101"/>
      <c r="J238" s="67">
        <f t="shared" ref="J238:J240" si="44">IFERROR((I238*100/H238),0)</f>
        <v>0</v>
      </c>
      <c r="K238" s="101"/>
      <c r="L238" s="101"/>
      <c r="M238" s="67">
        <f t="shared" ref="M238:M240" si="45">IFERROR((L238*100/K238),0)</f>
        <v>0</v>
      </c>
      <c r="N238" s="101"/>
      <c r="O238" s="101"/>
      <c r="P238" s="67">
        <f t="shared" ref="P238:P240" si="46">IFERROR((O238*100/N238),0)</f>
        <v>0</v>
      </c>
      <c r="Q238" s="101"/>
      <c r="R238" s="101"/>
      <c r="S238" s="71">
        <f t="shared" ref="S238:S240" si="47">IFERROR((R238*100/Q238),0)</f>
        <v>0</v>
      </c>
    </row>
    <row r="239" spans="1:19" ht="48.6" x14ac:dyDescent="0.4">
      <c r="A239" s="87" t="s">
        <v>139</v>
      </c>
      <c r="B239" s="101"/>
      <c r="C239" s="101"/>
      <c r="D239" s="67">
        <f t="shared" si="42"/>
        <v>0</v>
      </c>
      <c r="E239" s="122"/>
      <c r="F239" s="101"/>
      <c r="G239" s="67">
        <f t="shared" si="43"/>
        <v>0</v>
      </c>
      <c r="H239" s="122"/>
      <c r="I239" s="101"/>
      <c r="J239" s="67">
        <f t="shared" si="44"/>
        <v>0</v>
      </c>
      <c r="K239" s="101"/>
      <c r="L239" s="101"/>
      <c r="M239" s="67">
        <f t="shared" si="45"/>
        <v>0</v>
      </c>
      <c r="N239" s="101"/>
      <c r="O239" s="101"/>
      <c r="P239" s="67">
        <f t="shared" si="46"/>
        <v>0</v>
      </c>
      <c r="Q239" s="101"/>
      <c r="R239" s="101"/>
      <c r="S239" s="71">
        <f t="shared" si="47"/>
        <v>0</v>
      </c>
    </row>
    <row r="240" spans="1:19" ht="32.4" x14ac:dyDescent="0.4">
      <c r="A240" s="208" t="s">
        <v>140</v>
      </c>
      <c r="B240" s="108"/>
      <c r="C240" s="108"/>
      <c r="D240" s="67">
        <f t="shared" si="42"/>
        <v>0</v>
      </c>
      <c r="E240" s="123"/>
      <c r="F240" s="108"/>
      <c r="G240" s="109">
        <f t="shared" si="43"/>
        <v>0</v>
      </c>
      <c r="H240" s="123"/>
      <c r="I240" s="108"/>
      <c r="J240" s="109">
        <f t="shared" si="44"/>
        <v>0</v>
      </c>
      <c r="K240" s="108"/>
      <c r="L240" s="108"/>
      <c r="M240" s="109">
        <f t="shared" si="45"/>
        <v>0</v>
      </c>
      <c r="N240" s="108"/>
      <c r="O240" s="108"/>
      <c r="P240" s="109">
        <f t="shared" si="46"/>
        <v>0</v>
      </c>
      <c r="Q240" s="108"/>
      <c r="R240" s="108"/>
      <c r="S240" s="111">
        <f t="shared" si="47"/>
        <v>0</v>
      </c>
    </row>
    <row r="241" spans="1:25" ht="33" customHeight="1" x14ac:dyDescent="0.4">
      <c r="A241" s="395" t="s">
        <v>141</v>
      </c>
      <c r="B241" s="395"/>
      <c r="C241" s="395"/>
      <c r="D241" s="395"/>
      <c r="E241" s="395"/>
      <c r="F241" s="395"/>
      <c r="G241" s="395"/>
      <c r="H241" s="395"/>
      <c r="I241" s="395"/>
      <c r="J241" s="395"/>
      <c r="K241" s="395"/>
      <c r="L241" s="395"/>
      <c r="M241" s="395"/>
      <c r="N241" s="395"/>
      <c r="O241" s="395"/>
      <c r="P241" s="395"/>
      <c r="Q241" s="395"/>
      <c r="R241" s="395"/>
      <c r="S241" s="395"/>
      <c r="T241" s="222"/>
      <c r="U241" s="222"/>
      <c r="V241" s="222"/>
      <c r="W241" s="222"/>
      <c r="X241" s="222"/>
      <c r="Y241" s="222"/>
    </row>
    <row r="242" spans="1:25" x14ac:dyDescent="0.4">
      <c r="A242" s="396" t="s">
        <v>142</v>
      </c>
      <c r="B242" s="396"/>
      <c r="C242" s="396"/>
      <c r="D242" s="396"/>
      <c r="E242" s="396"/>
      <c r="F242" s="396"/>
      <c r="G242" s="396"/>
      <c r="H242" s="396"/>
      <c r="I242" s="396"/>
      <c r="J242" s="396"/>
      <c r="K242" s="396"/>
      <c r="L242" s="396"/>
      <c r="M242" s="396"/>
      <c r="N242" s="396"/>
      <c r="O242" s="396"/>
      <c r="P242" s="396"/>
      <c r="Q242" s="396"/>
      <c r="R242" s="396"/>
      <c r="S242" s="396"/>
      <c r="T242" s="32"/>
      <c r="U242" s="32"/>
      <c r="V242" s="32"/>
      <c r="W242" s="32"/>
      <c r="X242" s="32"/>
      <c r="Y242" s="32"/>
    </row>
    <row r="243" spans="1:25" ht="18" customHeight="1" x14ac:dyDescent="0.4">
      <c r="A243" s="395" t="s">
        <v>143</v>
      </c>
      <c r="B243" s="395"/>
      <c r="C243" s="395"/>
      <c r="D243" s="395"/>
      <c r="E243" s="395"/>
      <c r="F243" s="395"/>
      <c r="G243" s="395"/>
      <c r="H243" s="395"/>
      <c r="I243" s="395"/>
      <c r="J243" s="395"/>
      <c r="K243" s="395"/>
      <c r="L243" s="395"/>
      <c r="M243" s="395"/>
      <c r="N243" s="395"/>
      <c r="O243" s="395"/>
      <c r="P243" s="395"/>
      <c r="Q243" s="395"/>
      <c r="R243" s="395"/>
      <c r="S243" s="395"/>
      <c r="T243" s="222"/>
      <c r="U243" s="222"/>
      <c r="V243" s="222"/>
      <c r="W243" s="222"/>
      <c r="X243" s="222"/>
      <c r="Y243" s="222"/>
    </row>
    <row r="244" spans="1:25" x14ac:dyDescent="0.4">
      <c r="A244" s="397" t="s">
        <v>280</v>
      </c>
      <c r="B244" s="397"/>
      <c r="C244" s="397"/>
      <c r="D244" s="397"/>
      <c r="E244" s="397"/>
      <c r="F244" s="397"/>
      <c r="G244" s="397"/>
      <c r="H244" s="397"/>
      <c r="I244" s="397"/>
      <c r="J244" s="397"/>
      <c r="K244" s="397"/>
      <c r="L244" s="397"/>
      <c r="M244" s="397"/>
      <c r="N244" s="397"/>
      <c r="O244" s="397"/>
      <c r="P244" s="397"/>
      <c r="Q244" s="397"/>
      <c r="R244" s="397"/>
      <c r="S244" s="397"/>
      <c r="T244" s="223"/>
      <c r="U244" s="223"/>
      <c r="V244" s="223"/>
      <c r="W244" s="223"/>
      <c r="X244" s="223"/>
      <c r="Y244" s="223"/>
    </row>
    <row r="245" spans="1:25" ht="18" customHeight="1" x14ac:dyDescent="0.4">
      <c r="A245" s="397" t="s">
        <v>281</v>
      </c>
      <c r="B245" s="397"/>
      <c r="C245" s="397"/>
      <c r="D245" s="397"/>
      <c r="E245" s="397"/>
      <c r="F245" s="397"/>
      <c r="G245" s="397"/>
      <c r="H245" s="397"/>
      <c r="I245" s="397"/>
      <c r="J245" s="397"/>
      <c r="K245" s="397"/>
      <c r="L245" s="397"/>
      <c r="M245" s="397"/>
      <c r="N245" s="397"/>
      <c r="O245" s="397"/>
      <c r="P245" s="397"/>
      <c r="Q245" s="397"/>
      <c r="R245" s="397"/>
      <c r="S245" s="397"/>
      <c r="T245" s="223"/>
      <c r="U245" s="223"/>
      <c r="V245" s="223"/>
      <c r="W245" s="223"/>
      <c r="X245" s="223"/>
      <c r="Y245" s="223"/>
    </row>
    <row r="246" spans="1:25" x14ac:dyDescent="0.4">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row>
    <row r="247" spans="1:25" x14ac:dyDescent="0.4">
      <c r="A247" s="392" t="s">
        <v>144</v>
      </c>
      <c r="B247" s="393"/>
      <c r="C247" s="393"/>
      <c r="D247" s="393"/>
      <c r="E247" s="393"/>
      <c r="F247" s="393"/>
      <c r="G247" s="393"/>
      <c r="H247" s="393"/>
      <c r="I247" s="393"/>
      <c r="J247" s="393"/>
      <c r="K247" s="393"/>
      <c r="L247" s="393"/>
      <c r="M247" s="394"/>
    </row>
    <row r="248" spans="1:25" x14ac:dyDescent="0.4">
      <c r="A248" s="357" t="s">
        <v>61</v>
      </c>
      <c r="B248" s="333">
        <v>2018</v>
      </c>
      <c r="C248" s="333"/>
      <c r="D248" s="352">
        <v>2019</v>
      </c>
      <c r="E248" s="353"/>
      <c r="F248" s="353"/>
      <c r="G248" s="354"/>
      <c r="H248" s="333">
        <v>2020</v>
      </c>
      <c r="I248" s="333"/>
      <c r="J248" s="333">
        <v>2021</v>
      </c>
      <c r="K248" s="333"/>
      <c r="L248" s="333">
        <v>2022</v>
      </c>
      <c r="M248" s="333"/>
    </row>
    <row r="249" spans="1:25" x14ac:dyDescent="0.4">
      <c r="A249" s="374"/>
      <c r="B249" s="333"/>
      <c r="C249" s="333"/>
      <c r="D249" s="333" t="s">
        <v>283</v>
      </c>
      <c r="E249" s="333"/>
      <c r="F249" s="333" t="s">
        <v>218</v>
      </c>
      <c r="G249" s="333"/>
      <c r="H249" s="333"/>
      <c r="I249" s="333"/>
      <c r="J249" s="333"/>
      <c r="K249" s="333"/>
      <c r="L249" s="333"/>
      <c r="M249" s="333"/>
    </row>
    <row r="250" spans="1:25" x14ac:dyDescent="0.4">
      <c r="A250" s="374"/>
      <c r="B250" s="211" t="s">
        <v>84</v>
      </c>
      <c r="C250" s="211" t="s">
        <v>63</v>
      </c>
      <c r="D250" s="211" t="s">
        <v>84</v>
      </c>
      <c r="E250" s="211" t="s">
        <v>63</v>
      </c>
      <c r="F250" s="211" t="s">
        <v>84</v>
      </c>
      <c r="G250" s="211" t="s">
        <v>63</v>
      </c>
      <c r="H250" s="211" t="s">
        <v>84</v>
      </c>
      <c r="I250" s="211" t="s">
        <v>63</v>
      </c>
      <c r="J250" s="211" t="s">
        <v>84</v>
      </c>
      <c r="K250" s="211" t="s">
        <v>63</v>
      </c>
      <c r="L250" s="211" t="s">
        <v>84</v>
      </c>
      <c r="M250" s="211" t="s">
        <v>63</v>
      </c>
    </row>
    <row r="251" spans="1:25" x14ac:dyDescent="0.4">
      <c r="A251" s="125" t="s">
        <v>145</v>
      </c>
      <c r="B251" s="427"/>
      <c r="C251" s="427"/>
      <c r="D251" s="427"/>
      <c r="E251" s="427"/>
      <c r="F251" s="427"/>
      <c r="G251" s="427"/>
      <c r="H251" s="427"/>
      <c r="I251" s="427"/>
      <c r="J251" s="427"/>
      <c r="K251" s="427"/>
      <c r="L251" s="427"/>
      <c r="M251" s="449"/>
    </row>
    <row r="252" spans="1:25" ht="32.4" x14ac:dyDescent="0.4">
      <c r="A252" s="126" t="s">
        <v>146</v>
      </c>
      <c r="B252" s="70"/>
      <c r="C252" s="67">
        <f>IFERROR((B252*100/(B252+B253+B254)),0)</f>
        <v>0</v>
      </c>
      <c r="D252" s="70"/>
      <c r="E252" s="67">
        <f>IFERROR((D252*100/(D252+D253+D254)),0)</f>
        <v>0</v>
      </c>
      <c r="F252" s="70"/>
      <c r="G252" s="67">
        <f>IFERROR((F252*100/(F252+F253+F254)),0)</f>
        <v>0</v>
      </c>
      <c r="H252" s="70"/>
      <c r="I252" s="67">
        <f>IFERROR((H252*100/(H252+H253+H254)),0)</f>
        <v>0</v>
      </c>
      <c r="J252" s="70"/>
      <c r="K252" s="67">
        <f>IFERROR((J252*100/(J252+J253+J254)),0)</f>
        <v>0</v>
      </c>
      <c r="L252" s="70"/>
      <c r="M252" s="71">
        <f>IFERROR((L252*100/(L252+L253+L254)),0)</f>
        <v>0</v>
      </c>
    </row>
    <row r="253" spans="1:25" ht="32.4" x14ac:dyDescent="0.4">
      <c r="A253" s="126" t="s">
        <v>147</v>
      </c>
      <c r="B253" s="70"/>
      <c r="C253" s="67">
        <f>IFERROR((B253*100/(B252+B253+B254)),0)</f>
        <v>0</v>
      </c>
      <c r="D253" s="70"/>
      <c r="E253" s="67">
        <f>IFERROR((D253*100/(D252+D253+D254)),0)</f>
        <v>0</v>
      </c>
      <c r="F253" s="70"/>
      <c r="G253" s="67">
        <f>IFERROR((F253*100/(F252+F253+F254)),0)</f>
        <v>0</v>
      </c>
      <c r="H253" s="70"/>
      <c r="I253" s="67">
        <f>IFERROR((H253*100/(H252+H253+H254)),0)</f>
        <v>0</v>
      </c>
      <c r="J253" s="70"/>
      <c r="K253" s="67">
        <f>IFERROR((J253*100/(J252+J253+J254)),0)</f>
        <v>0</v>
      </c>
      <c r="L253" s="70"/>
      <c r="M253" s="71">
        <f>IFERROR((L253*100/(L252+L253+L254)),0)</f>
        <v>0</v>
      </c>
    </row>
    <row r="254" spans="1:25" ht="32.4" x14ac:dyDescent="0.4">
      <c r="A254" s="126" t="s">
        <v>148</v>
      </c>
      <c r="B254" s="70"/>
      <c r="C254" s="67">
        <f>IFERROR((B254*100/(B252+B253+B254)),0)</f>
        <v>0</v>
      </c>
      <c r="D254" s="70"/>
      <c r="E254" s="67">
        <f>IFERROR((D254*100/(D252+D253+D254)),0)</f>
        <v>0</v>
      </c>
      <c r="F254" s="70"/>
      <c r="G254" s="67">
        <f>IFERROR((F254*100/(F252+F253+F254)),0)</f>
        <v>0</v>
      </c>
      <c r="H254" s="70"/>
      <c r="I254" s="67">
        <f>IFERROR((H254*100/(H252+H253+H254)),0)</f>
        <v>0</v>
      </c>
      <c r="J254" s="70"/>
      <c r="K254" s="67">
        <f>IFERROR((J254*100/(J252+J253+J254)),0)</f>
        <v>0</v>
      </c>
      <c r="L254" s="70"/>
      <c r="M254" s="71">
        <f>IFERROR((L254*100/(L252+L253+L254)),0)</f>
        <v>0</v>
      </c>
    </row>
    <row r="255" spans="1:25" x14ac:dyDescent="0.4">
      <c r="A255" s="127" t="s">
        <v>149</v>
      </c>
      <c r="B255" s="426">
        <f t="shared" ref="B255" si="48">SUM(B252:B254)</f>
        <v>0</v>
      </c>
      <c r="C255" s="426"/>
      <c r="D255" s="426">
        <f t="shared" ref="D255" si="49">SUM(D252:D254)</f>
        <v>0</v>
      </c>
      <c r="E255" s="426"/>
      <c r="F255" s="426">
        <f t="shared" ref="F255" si="50">SUM(F252:F254)</f>
        <v>0</v>
      </c>
      <c r="G255" s="426"/>
      <c r="H255" s="426">
        <f t="shared" ref="H255" si="51">SUM(H252:H254)</f>
        <v>0</v>
      </c>
      <c r="I255" s="426"/>
      <c r="J255" s="426">
        <f t="shared" ref="J255" si="52">SUM(J252:J254)</f>
        <v>0</v>
      </c>
      <c r="K255" s="426"/>
      <c r="L255" s="426">
        <f t="shared" ref="L255" si="53">SUM(L252:L254)</f>
        <v>0</v>
      </c>
      <c r="M255" s="450"/>
    </row>
    <row r="256" spans="1:25" x14ac:dyDescent="0.4">
      <c r="A256" s="13"/>
      <c r="B256" s="128"/>
      <c r="C256" s="112"/>
      <c r="D256" s="128"/>
      <c r="E256" s="112"/>
      <c r="F256" s="128"/>
      <c r="G256" s="112"/>
      <c r="H256" s="128"/>
      <c r="I256" s="112"/>
      <c r="J256" s="128"/>
      <c r="K256" s="112"/>
      <c r="L256" s="112"/>
      <c r="M256" s="112"/>
      <c r="N256" s="128"/>
      <c r="O256" s="112"/>
      <c r="P256" s="128"/>
      <c r="Q256" s="112"/>
    </row>
    <row r="257" spans="1:13" x14ac:dyDescent="0.4">
      <c r="A257" s="464" t="s">
        <v>150</v>
      </c>
      <c r="B257" s="465"/>
      <c r="C257" s="465"/>
      <c r="D257" s="465"/>
      <c r="E257" s="465"/>
      <c r="F257" s="465"/>
      <c r="G257" s="465"/>
      <c r="H257" s="465"/>
      <c r="I257" s="465"/>
      <c r="J257" s="465"/>
      <c r="K257" s="465"/>
      <c r="L257" s="465"/>
      <c r="M257" s="466"/>
    </row>
    <row r="258" spans="1:13" x14ac:dyDescent="0.4">
      <c r="A258" s="357" t="s">
        <v>61</v>
      </c>
      <c r="B258" s="333">
        <v>2018</v>
      </c>
      <c r="C258" s="333"/>
      <c r="D258" s="352">
        <v>2019</v>
      </c>
      <c r="E258" s="353"/>
      <c r="F258" s="353"/>
      <c r="G258" s="354"/>
      <c r="H258" s="333">
        <v>2020</v>
      </c>
      <c r="I258" s="333"/>
      <c r="J258" s="333">
        <v>2021</v>
      </c>
      <c r="K258" s="333"/>
      <c r="L258" s="333">
        <v>2022</v>
      </c>
      <c r="M258" s="333"/>
    </row>
    <row r="259" spans="1:13" x14ac:dyDescent="0.4">
      <c r="A259" s="374"/>
      <c r="B259" s="333"/>
      <c r="C259" s="333"/>
      <c r="D259" s="352" t="s">
        <v>283</v>
      </c>
      <c r="E259" s="354"/>
      <c r="F259" s="352" t="s">
        <v>218</v>
      </c>
      <c r="G259" s="354"/>
      <c r="H259" s="333"/>
      <c r="I259" s="333"/>
      <c r="J259" s="333"/>
      <c r="K259" s="333"/>
      <c r="L259" s="333"/>
      <c r="M259" s="333"/>
    </row>
    <row r="260" spans="1:13" x14ac:dyDescent="0.4">
      <c r="A260" s="358"/>
      <c r="B260" s="211" t="s">
        <v>151</v>
      </c>
      <c r="C260" s="211" t="s">
        <v>152</v>
      </c>
      <c r="D260" s="211" t="s">
        <v>151</v>
      </c>
      <c r="E260" s="211" t="s">
        <v>152</v>
      </c>
      <c r="F260" s="211" t="s">
        <v>151</v>
      </c>
      <c r="G260" s="211" t="s">
        <v>152</v>
      </c>
      <c r="H260" s="211" t="s">
        <v>151</v>
      </c>
      <c r="I260" s="211" t="s">
        <v>152</v>
      </c>
      <c r="J260" s="211" t="s">
        <v>151</v>
      </c>
      <c r="K260" s="211" t="s">
        <v>152</v>
      </c>
      <c r="L260" s="211" t="s">
        <v>151</v>
      </c>
      <c r="M260" s="211" t="s">
        <v>152</v>
      </c>
    </row>
    <row r="261" spans="1:13" x14ac:dyDescent="0.4">
      <c r="A261" s="7" t="s">
        <v>153</v>
      </c>
      <c r="B261" s="82"/>
      <c r="C261" s="82"/>
      <c r="D261" s="82"/>
      <c r="E261" s="82"/>
      <c r="F261" s="82"/>
      <c r="G261" s="82"/>
      <c r="H261" s="82"/>
      <c r="I261" s="82"/>
      <c r="J261" s="82"/>
      <c r="K261" s="82"/>
      <c r="L261" s="82"/>
      <c r="M261" s="129"/>
    </row>
    <row r="262" spans="1:13" x14ac:dyDescent="0.4">
      <c r="A262" s="47" t="s">
        <v>154</v>
      </c>
      <c r="B262" s="70"/>
      <c r="C262" s="70"/>
      <c r="D262" s="70"/>
      <c r="E262" s="70"/>
      <c r="F262" s="70"/>
      <c r="G262" s="70"/>
      <c r="H262" s="70"/>
      <c r="I262" s="70"/>
      <c r="J262" s="70"/>
      <c r="K262" s="70"/>
      <c r="L262" s="70"/>
      <c r="M262" s="130"/>
    </row>
    <row r="263" spans="1:13" x14ac:dyDescent="0.4">
      <c r="A263" s="47" t="s">
        <v>155</v>
      </c>
      <c r="B263" s="70"/>
      <c r="C263" s="70"/>
      <c r="D263" s="70"/>
      <c r="E263" s="70"/>
      <c r="F263" s="70"/>
      <c r="G263" s="70"/>
      <c r="H263" s="70"/>
      <c r="I263" s="70"/>
      <c r="J263" s="70"/>
      <c r="K263" s="70"/>
      <c r="L263" s="70"/>
      <c r="M263" s="130"/>
    </row>
    <row r="264" spans="1:13" x14ac:dyDescent="0.4">
      <c r="A264" s="10" t="s">
        <v>156</v>
      </c>
      <c r="B264" s="131">
        <f t="shared" ref="B264:I264" si="54">SUM(B261:B263)</f>
        <v>0</v>
      </c>
      <c r="C264" s="131">
        <f t="shared" si="54"/>
        <v>0</v>
      </c>
      <c r="D264" s="131">
        <f t="shared" si="54"/>
        <v>0</v>
      </c>
      <c r="E264" s="131">
        <f t="shared" si="54"/>
        <v>0</v>
      </c>
      <c r="F264" s="131">
        <f t="shared" si="54"/>
        <v>0</v>
      </c>
      <c r="G264" s="131">
        <f t="shared" si="54"/>
        <v>0</v>
      </c>
      <c r="H264" s="131">
        <f t="shared" si="54"/>
        <v>0</v>
      </c>
      <c r="I264" s="132">
        <f t="shared" si="54"/>
        <v>0</v>
      </c>
      <c r="J264" s="131">
        <f t="shared" ref="J264:M264" si="55">SUM(J261:J263)</f>
        <v>0</v>
      </c>
      <c r="K264" s="132">
        <f t="shared" si="55"/>
        <v>0</v>
      </c>
      <c r="L264" s="131">
        <f t="shared" si="55"/>
        <v>0</v>
      </c>
      <c r="M264" s="132">
        <f t="shared" si="55"/>
        <v>0</v>
      </c>
    </row>
    <row r="265" spans="1:13" x14ac:dyDescent="0.4">
      <c r="A265" s="64" t="s">
        <v>296</v>
      </c>
    </row>
    <row r="266" spans="1:13" x14ac:dyDescent="0.4">
      <c r="A266" s="64"/>
    </row>
    <row r="267" spans="1:13" x14ac:dyDescent="0.4">
      <c r="A267" s="357" t="s">
        <v>61</v>
      </c>
      <c r="B267" s="357">
        <v>2018</v>
      </c>
      <c r="C267" s="352">
        <v>2017</v>
      </c>
      <c r="D267" s="354"/>
      <c r="E267" s="357">
        <v>2019</v>
      </c>
      <c r="F267" s="357">
        <v>2020</v>
      </c>
      <c r="G267" s="357">
        <v>2022</v>
      </c>
    </row>
    <row r="268" spans="1:13" x14ac:dyDescent="0.4">
      <c r="A268" s="374"/>
      <c r="B268" s="358"/>
      <c r="C268" s="200" t="s">
        <v>283</v>
      </c>
      <c r="D268" s="200" t="s">
        <v>218</v>
      </c>
      <c r="E268" s="358"/>
      <c r="F268" s="358"/>
      <c r="G268" s="358"/>
    </row>
    <row r="269" spans="1:13" x14ac:dyDescent="0.4">
      <c r="A269" s="358"/>
      <c r="B269" s="211" t="s">
        <v>63</v>
      </c>
      <c r="C269" s="211" t="s">
        <v>63</v>
      </c>
      <c r="D269" s="211"/>
      <c r="E269" s="211" t="s">
        <v>63</v>
      </c>
      <c r="F269" s="211" t="s">
        <v>63</v>
      </c>
      <c r="G269" s="211" t="s">
        <v>63</v>
      </c>
    </row>
    <row r="270" spans="1:13" x14ac:dyDescent="0.4">
      <c r="A270" s="133" t="s">
        <v>157</v>
      </c>
      <c r="B270" s="134">
        <f>IFERROR(B261*100/N68,0)</f>
        <v>0</v>
      </c>
      <c r="C270" s="134">
        <f>IFERROR(D261*100/O68,0)</f>
        <v>0</v>
      </c>
      <c r="D270" s="134">
        <f>IFERROR(E261*100/P68,0)</f>
        <v>0</v>
      </c>
      <c r="E270" s="134">
        <f>IFERROR(H261*100/Q68,0)</f>
        <v>0</v>
      </c>
      <c r="F270" s="134">
        <f>IFERROR(I261*100/R68,0)</f>
        <v>0</v>
      </c>
      <c r="G270" s="135">
        <f>IFERROR(J261*100/S68,0)</f>
        <v>0</v>
      </c>
    </row>
    <row r="271" spans="1:13" x14ac:dyDescent="0.4">
      <c r="A271" s="136" t="s">
        <v>158</v>
      </c>
      <c r="B271" s="137">
        <f>IFERROR(B262*100/D102,0)</f>
        <v>0</v>
      </c>
      <c r="C271" s="137">
        <f>IFERROR(D262*100/G102,0)</f>
        <v>0</v>
      </c>
      <c r="D271" s="137">
        <f>IFERROR(E262*100/J102,0)</f>
        <v>0</v>
      </c>
      <c r="E271" s="137">
        <f>IFERROR(H262*100/M102,0)</f>
        <v>0</v>
      </c>
      <c r="F271" s="137">
        <f>IFERROR(I262*100/P102,0)</f>
        <v>0</v>
      </c>
      <c r="G271" s="138">
        <f>IFERROR(J262*100/S102,0)</f>
        <v>0</v>
      </c>
    </row>
    <row r="272" spans="1:13" x14ac:dyDescent="0.4">
      <c r="A272" s="64" t="s">
        <v>296</v>
      </c>
      <c r="B272" s="96"/>
      <c r="C272" s="96"/>
      <c r="D272" s="96"/>
      <c r="E272" s="96"/>
      <c r="F272" s="96"/>
      <c r="G272" s="96"/>
      <c r="H272" s="96"/>
      <c r="I272" s="96"/>
    </row>
    <row r="273" spans="1:28" x14ac:dyDescent="0.4">
      <c r="A273" s="2"/>
    </row>
    <row r="274" spans="1:28" x14ac:dyDescent="0.4">
      <c r="A274" s="357" t="s">
        <v>61</v>
      </c>
      <c r="B274" s="377">
        <v>2018</v>
      </c>
      <c r="C274" s="378"/>
      <c r="D274" s="352">
        <v>2019</v>
      </c>
      <c r="E274" s="353"/>
      <c r="F274" s="353"/>
      <c r="G274" s="354"/>
      <c r="H274" s="377">
        <v>2020</v>
      </c>
      <c r="I274" s="378"/>
      <c r="J274" s="377">
        <v>2021</v>
      </c>
      <c r="K274" s="378"/>
      <c r="L274" s="377">
        <v>2022</v>
      </c>
      <c r="M274" s="378"/>
    </row>
    <row r="275" spans="1:28" x14ac:dyDescent="0.4">
      <c r="A275" s="374"/>
      <c r="B275" s="379"/>
      <c r="C275" s="380"/>
      <c r="D275" s="352" t="s">
        <v>283</v>
      </c>
      <c r="E275" s="353"/>
      <c r="F275" s="353" t="s">
        <v>218</v>
      </c>
      <c r="G275" s="354"/>
      <c r="H275" s="379"/>
      <c r="I275" s="380"/>
      <c r="J275" s="379"/>
      <c r="K275" s="380"/>
      <c r="L275" s="379"/>
      <c r="M275" s="380"/>
    </row>
    <row r="276" spans="1:28" x14ac:dyDescent="0.4">
      <c r="A276" s="358"/>
      <c r="B276" s="211" t="s">
        <v>159</v>
      </c>
      <c r="C276" s="211" t="s">
        <v>63</v>
      </c>
      <c r="D276" s="211" t="s">
        <v>159</v>
      </c>
      <c r="E276" s="211" t="s">
        <v>63</v>
      </c>
      <c r="F276" s="211" t="s">
        <v>159</v>
      </c>
      <c r="G276" s="211" t="s">
        <v>63</v>
      </c>
      <c r="H276" s="211" t="s">
        <v>159</v>
      </c>
      <c r="I276" s="211" t="s">
        <v>63</v>
      </c>
      <c r="J276" s="211" t="s">
        <v>159</v>
      </c>
      <c r="K276" s="211" t="s">
        <v>63</v>
      </c>
      <c r="L276" s="211" t="s">
        <v>159</v>
      </c>
      <c r="M276" s="211" t="s">
        <v>63</v>
      </c>
    </row>
    <row r="277" spans="1:28" x14ac:dyDescent="0.4">
      <c r="A277" s="139" t="s">
        <v>160</v>
      </c>
      <c r="B277" s="140"/>
      <c r="C277" s="141">
        <f>IFERROR(B277*100/B263,0)</f>
        <v>0</v>
      </c>
      <c r="D277" s="140"/>
      <c r="E277" s="141">
        <f>IFERROR(D277*100/D263,0)</f>
        <v>0</v>
      </c>
      <c r="F277" s="140"/>
      <c r="G277" s="141">
        <f>IFERROR(F277*100/F263,0)</f>
        <v>0</v>
      </c>
      <c r="H277" s="140"/>
      <c r="I277" s="142">
        <f>IFERROR(H277*100/H263,0)</f>
        <v>0</v>
      </c>
      <c r="J277" s="140"/>
      <c r="K277" s="142">
        <f>IFERROR(J277*100/J263,0)</f>
        <v>0</v>
      </c>
      <c r="L277" s="140"/>
      <c r="M277" s="142">
        <f>IF(L277=0,0,L277*100/L263)</f>
        <v>0</v>
      </c>
      <c r="N277" s="143"/>
      <c r="O277" s="143"/>
      <c r="P277" s="143"/>
      <c r="Q277" s="143"/>
      <c r="R277" s="143"/>
      <c r="S277" s="143"/>
      <c r="T277" s="143"/>
    </row>
    <row r="278" spans="1:28" x14ac:dyDescent="0.4">
      <c r="A278" s="406" t="s">
        <v>296</v>
      </c>
      <c r="B278" s="406"/>
      <c r="C278" s="406"/>
      <c r="D278" s="406"/>
      <c r="E278" s="406"/>
      <c r="F278" s="406"/>
      <c r="G278" s="406"/>
      <c r="H278" s="406"/>
      <c r="I278" s="406"/>
      <c r="J278" s="406"/>
      <c r="K278" s="406"/>
      <c r="L278" s="406"/>
      <c r="M278" s="406"/>
      <c r="N278" s="406"/>
      <c r="O278" s="406"/>
      <c r="P278" s="406"/>
      <c r="Q278" s="406"/>
      <c r="R278" s="406"/>
      <c r="S278" s="406"/>
      <c r="T278" s="406"/>
      <c r="U278" s="406"/>
      <c r="V278" s="406"/>
      <c r="W278" s="406"/>
      <c r="X278" s="406"/>
      <c r="Y278" s="406"/>
      <c r="Z278" s="406"/>
      <c r="AA278" s="406"/>
      <c r="AB278" s="406"/>
    </row>
    <row r="279" spans="1:28" x14ac:dyDescent="0.4">
      <c r="A279" s="64"/>
      <c r="B279" s="96"/>
      <c r="C279" s="96"/>
      <c r="D279" s="96"/>
      <c r="E279" s="96"/>
      <c r="F279" s="96"/>
      <c r="G279" s="96"/>
      <c r="H279" s="96"/>
      <c r="I279" s="96"/>
    </row>
    <row r="280" spans="1:28" x14ac:dyDescent="0.4">
      <c r="J280" s="212" t="s">
        <v>161</v>
      </c>
      <c r="K280" s="212" t="s">
        <v>162</v>
      </c>
    </row>
    <row r="281" spans="1:28" x14ac:dyDescent="0.4">
      <c r="A281" s="402" t="s">
        <v>163</v>
      </c>
      <c r="B281" s="403"/>
      <c r="C281" s="403"/>
      <c r="D281" s="403"/>
      <c r="E281" s="403"/>
      <c r="F281" s="403"/>
      <c r="G281" s="403"/>
      <c r="H281" s="403"/>
      <c r="I281" s="403"/>
      <c r="J281" s="144"/>
      <c r="K281" s="145"/>
    </row>
    <row r="282" spans="1:28" x14ac:dyDescent="0.4">
      <c r="A282" s="404" t="s">
        <v>164</v>
      </c>
      <c r="B282" s="405"/>
      <c r="C282" s="405"/>
      <c r="D282" s="405"/>
      <c r="E282" s="405"/>
      <c r="F282" s="405"/>
      <c r="G282" s="405"/>
      <c r="H282" s="405"/>
      <c r="I282" s="405"/>
      <c r="J282" s="146"/>
      <c r="K282" s="147"/>
    </row>
    <row r="284" spans="1:28" x14ac:dyDescent="0.4">
      <c r="A284" s="148"/>
      <c r="B284" s="202">
        <v>2018</v>
      </c>
      <c r="C284" s="205">
        <v>2019</v>
      </c>
      <c r="D284" s="205">
        <v>2020</v>
      </c>
      <c r="E284" s="205">
        <v>2021</v>
      </c>
      <c r="F284" s="205">
        <v>2022</v>
      </c>
    </row>
    <row r="285" spans="1:28" x14ac:dyDescent="0.4">
      <c r="A285" s="149" t="s">
        <v>165</v>
      </c>
      <c r="B285" s="150"/>
      <c r="C285" s="150"/>
      <c r="D285" s="151"/>
      <c r="E285" s="151"/>
      <c r="F285" s="151"/>
    </row>
    <row r="286" spans="1:28" x14ac:dyDescent="0.4">
      <c r="A286" s="13"/>
      <c r="B286" s="152"/>
      <c r="C286" s="153"/>
      <c r="D286" s="153"/>
      <c r="E286" s="153"/>
      <c r="F286" s="153"/>
      <c r="G286" s="153"/>
      <c r="H286" s="153"/>
      <c r="I286" s="153"/>
      <c r="J286" s="153"/>
      <c r="K286" s="153"/>
      <c r="L286" s="153"/>
    </row>
    <row r="287" spans="1:28" x14ac:dyDescent="0.4">
      <c r="A287" s="407" t="s">
        <v>166</v>
      </c>
      <c r="B287" s="377">
        <v>2018</v>
      </c>
      <c r="C287" s="437"/>
      <c r="D287" s="437"/>
      <c r="E287" s="437"/>
      <c r="F287" s="437"/>
      <c r="G287" s="378"/>
      <c r="H287" s="352">
        <v>2019</v>
      </c>
      <c r="I287" s="353"/>
      <c r="J287" s="353"/>
      <c r="K287" s="353"/>
      <c r="L287" s="353"/>
      <c r="M287" s="353"/>
      <c r="N287" s="353"/>
      <c r="O287" s="353"/>
      <c r="P287" s="353"/>
      <c r="Q287" s="353"/>
      <c r="R287" s="353"/>
      <c r="S287" s="354"/>
    </row>
    <row r="288" spans="1:28" x14ac:dyDescent="0.4">
      <c r="A288" s="408"/>
      <c r="B288" s="379"/>
      <c r="C288" s="438"/>
      <c r="D288" s="438"/>
      <c r="E288" s="438"/>
      <c r="F288" s="438"/>
      <c r="G288" s="380"/>
      <c r="H288" s="352" t="s">
        <v>283</v>
      </c>
      <c r="I288" s="353"/>
      <c r="J288" s="353"/>
      <c r="K288" s="353"/>
      <c r="L288" s="353"/>
      <c r="M288" s="354"/>
      <c r="N288" s="352" t="s">
        <v>218</v>
      </c>
      <c r="O288" s="353"/>
      <c r="P288" s="353"/>
      <c r="Q288" s="353"/>
      <c r="R288" s="353"/>
      <c r="S288" s="354"/>
    </row>
    <row r="289" spans="1:19" ht="65.25" customHeight="1" x14ac:dyDescent="0.4">
      <c r="A289" s="408"/>
      <c r="B289" s="228" t="s">
        <v>167</v>
      </c>
      <c r="C289" s="228" t="s">
        <v>168</v>
      </c>
      <c r="D289" s="228" t="s">
        <v>169</v>
      </c>
      <c r="E289" s="412" t="s">
        <v>172</v>
      </c>
      <c r="F289" s="410" t="s">
        <v>170</v>
      </c>
      <c r="G289" s="410" t="s">
        <v>171</v>
      </c>
      <c r="H289" s="228" t="s">
        <v>167</v>
      </c>
      <c r="I289" s="228" t="s">
        <v>168</v>
      </c>
      <c r="J289" s="228" t="s">
        <v>169</v>
      </c>
      <c r="K289" s="412" t="s">
        <v>172</v>
      </c>
      <c r="L289" s="410" t="s">
        <v>170</v>
      </c>
      <c r="M289" s="410" t="s">
        <v>171</v>
      </c>
      <c r="N289" s="228" t="s">
        <v>167</v>
      </c>
      <c r="O289" s="228" t="s">
        <v>168</v>
      </c>
      <c r="P289" s="228" t="s">
        <v>169</v>
      </c>
      <c r="Q289" s="412" t="s">
        <v>172</v>
      </c>
      <c r="R289" s="410" t="s">
        <v>170</v>
      </c>
      <c r="S289" s="410" t="s">
        <v>171</v>
      </c>
    </row>
    <row r="290" spans="1:19" x14ac:dyDescent="0.4">
      <c r="A290" s="409"/>
      <c r="B290" s="202" t="s">
        <v>173</v>
      </c>
      <c r="C290" s="202" t="s">
        <v>174</v>
      </c>
      <c r="D290" s="202" t="s">
        <v>175</v>
      </c>
      <c r="E290" s="413"/>
      <c r="F290" s="411"/>
      <c r="G290" s="411"/>
      <c r="H290" s="202" t="s">
        <v>173</v>
      </c>
      <c r="I290" s="202" t="s">
        <v>174</v>
      </c>
      <c r="J290" s="202" t="s">
        <v>175</v>
      </c>
      <c r="K290" s="413"/>
      <c r="L290" s="411"/>
      <c r="M290" s="411"/>
      <c r="N290" s="202" t="s">
        <v>173</v>
      </c>
      <c r="O290" s="202" t="s">
        <v>174</v>
      </c>
      <c r="P290" s="202" t="s">
        <v>175</v>
      </c>
      <c r="Q290" s="413"/>
      <c r="R290" s="411"/>
      <c r="S290" s="411"/>
    </row>
    <row r="291" spans="1:19" x14ac:dyDescent="0.4">
      <c r="A291" s="24" t="s">
        <v>20</v>
      </c>
      <c r="B291" s="154">
        <f t="shared" ref="B291:B298" si="56">+B75+H75+N75</f>
        <v>0</v>
      </c>
      <c r="C291" s="82"/>
      <c r="D291" s="82"/>
      <c r="E291" s="82"/>
      <c r="F291" s="83">
        <f>IFERROR(C291/B291,0)</f>
        <v>0</v>
      </c>
      <c r="G291" s="83">
        <f>IFERROR(D291/B291,0)</f>
        <v>0</v>
      </c>
      <c r="H291" s="154">
        <f t="shared" ref="H291:H298" si="57">+C75+I75+O75</f>
        <v>0</v>
      </c>
      <c r="I291" s="82"/>
      <c r="J291" s="82"/>
      <c r="K291" s="82"/>
      <c r="L291" s="83">
        <f>IFERROR(I291/H291,0)</f>
        <v>0</v>
      </c>
      <c r="M291" s="83">
        <f>IFERROR(J291/H291,0)</f>
        <v>0</v>
      </c>
      <c r="N291" s="154">
        <f t="shared" ref="N291:N298" si="58">+D75+J75+P75</f>
        <v>0</v>
      </c>
      <c r="O291" s="82"/>
      <c r="P291" s="82"/>
      <c r="Q291" s="82"/>
      <c r="R291" s="83">
        <f>IFERROR(O291/N291,0)</f>
        <v>0</v>
      </c>
      <c r="S291" s="68">
        <f>IFERROR(P291/N291,0)</f>
        <v>0</v>
      </c>
    </row>
    <row r="292" spans="1:19" x14ac:dyDescent="0.4">
      <c r="A292" s="25" t="s">
        <v>21</v>
      </c>
      <c r="B292" s="155">
        <f t="shared" si="56"/>
        <v>0</v>
      </c>
      <c r="C292" s="70"/>
      <c r="D292" s="70"/>
      <c r="E292" s="70"/>
      <c r="F292" s="67">
        <f t="shared" ref="F292:F298" si="59">IFERROR(C292/B292,0)</f>
        <v>0</v>
      </c>
      <c r="G292" s="67">
        <f t="shared" ref="G292:G298" si="60">IFERROR(D292/B292,0)</f>
        <v>0</v>
      </c>
      <c r="H292" s="155">
        <f t="shared" si="57"/>
        <v>0</v>
      </c>
      <c r="I292" s="70"/>
      <c r="J292" s="70"/>
      <c r="K292" s="70"/>
      <c r="L292" s="67">
        <f t="shared" ref="L292:L298" si="61">IFERROR(I292/H292,0)</f>
        <v>0</v>
      </c>
      <c r="M292" s="67">
        <f t="shared" ref="M292:M298" si="62">IFERROR(J292/H292,0)</f>
        <v>0</v>
      </c>
      <c r="N292" s="155">
        <f t="shared" si="58"/>
        <v>0</v>
      </c>
      <c r="O292" s="70"/>
      <c r="P292" s="70"/>
      <c r="Q292" s="70"/>
      <c r="R292" s="67">
        <f t="shared" ref="R292:R298" si="63">IFERROR(O292/N292,0)</f>
        <v>0</v>
      </c>
      <c r="S292" s="71">
        <f t="shared" ref="S292:S298" si="64">IFERROR(P292/N292,0)</f>
        <v>0</v>
      </c>
    </row>
    <row r="293" spans="1:19" x14ac:dyDescent="0.4">
      <c r="A293" s="25" t="s">
        <v>22</v>
      </c>
      <c r="B293" s="155">
        <f t="shared" si="56"/>
        <v>0</v>
      </c>
      <c r="C293" s="70"/>
      <c r="D293" s="70"/>
      <c r="E293" s="70"/>
      <c r="F293" s="67">
        <f t="shared" si="59"/>
        <v>0</v>
      </c>
      <c r="G293" s="67">
        <f t="shared" si="60"/>
        <v>0</v>
      </c>
      <c r="H293" s="155">
        <f t="shared" si="57"/>
        <v>0</v>
      </c>
      <c r="I293" s="70"/>
      <c r="J293" s="70"/>
      <c r="K293" s="70"/>
      <c r="L293" s="67">
        <f t="shared" si="61"/>
        <v>0</v>
      </c>
      <c r="M293" s="67">
        <f t="shared" si="62"/>
        <v>0</v>
      </c>
      <c r="N293" s="155">
        <f t="shared" si="58"/>
        <v>0</v>
      </c>
      <c r="O293" s="70"/>
      <c r="P293" s="70"/>
      <c r="Q293" s="70"/>
      <c r="R293" s="67">
        <f t="shared" si="63"/>
        <v>0</v>
      </c>
      <c r="S293" s="71">
        <f t="shared" si="64"/>
        <v>0</v>
      </c>
    </row>
    <row r="294" spans="1:19" x14ac:dyDescent="0.4">
      <c r="A294" s="25" t="s">
        <v>23</v>
      </c>
      <c r="B294" s="155">
        <f t="shared" si="56"/>
        <v>0</v>
      </c>
      <c r="C294" s="70"/>
      <c r="D294" s="70"/>
      <c r="E294" s="70"/>
      <c r="F294" s="67">
        <f t="shared" si="59"/>
        <v>0</v>
      </c>
      <c r="G294" s="67">
        <f t="shared" si="60"/>
        <v>0</v>
      </c>
      <c r="H294" s="155">
        <f t="shared" si="57"/>
        <v>0</v>
      </c>
      <c r="I294" s="70"/>
      <c r="J294" s="70"/>
      <c r="K294" s="70"/>
      <c r="L294" s="67">
        <f t="shared" si="61"/>
        <v>0</v>
      </c>
      <c r="M294" s="67">
        <f t="shared" si="62"/>
        <v>0</v>
      </c>
      <c r="N294" s="155">
        <f t="shared" si="58"/>
        <v>0</v>
      </c>
      <c r="O294" s="70"/>
      <c r="P294" s="70"/>
      <c r="Q294" s="70"/>
      <c r="R294" s="67">
        <f t="shared" si="63"/>
        <v>0</v>
      </c>
      <c r="S294" s="71">
        <f t="shared" si="64"/>
        <v>0</v>
      </c>
    </row>
    <row r="295" spans="1:19" x14ac:dyDescent="0.4">
      <c r="A295" s="25" t="s">
        <v>24</v>
      </c>
      <c r="B295" s="155">
        <f t="shared" si="56"/>
        <v>0</v>
      </c>
      <c r="C295" s="70"/>
      <c r="D295" s="70"/>
      <c r="E295" s="70"/>
      <c r="F295" s="67">
        <f t="shared" si="59"/>
        <v>0</v>
      </c>
      <c r="G295" s="67">
        <f t="shared" si="60"/>
        <v>0</v>
      </c>
      <c r="H295" s="155">
        <f t="shared" si="57"/>
        <v>0</v>
      </c>
      <c r="I295" s="70"/>
      <c r="J295" s="70"/>
      <c r="K295" s="70"/>
      <c r="L295" s="67">
        <f t="shared" si="61"/>
        <v>0</v>
      </c>
      <c r="M295" s="67">
        <f t="shared" si="62"/>
        <v>0</v>
      </c>
      <c r="N295" s="155">
        <f t="shared" si="58"/>
        <v>0</v>
      </c>
      <c r="O295" s="70"/>
      <c r="P295" s="70"/>
      <c r="Q295" s="70"/>
      <c r="R295" s="67">
        <f t="shared" si="63"/>
        <v>0</v>
      </c>
      <c r="S295" s="71">
        <f t="shared" si="64"/>
        <v>0</v>
      </c>
    </row>
    <row r="296" spans="1:19" x14ac:dyDescent="0.4">
      <c r="A296" s="25" t="s">
        <v>25</v>
      </c>
      <c r="B296" s="155">
        <f t="shared" si="56"/>
        <v>0</v>
      </c>
      <c r="C296" s="70"/>
      <c r="D296" s="70"/>
      <c r="E296" s="70"/>
      <c r="F296" s="67">
        <f t="shared" si="59"/>
        <v>0</v>
      </c>
      <c r="G296" s="67">
        <f t="shared" si="60"/>
        <v>0</v>
      </c>
      <c r="H296" s="155">
        <f t="shared" si="57"/>
        <v>0</v>
      </c>
      <c r="I296" s="70"/>
      <c r="J296" s="70"/>
      <c r="K296" s="70"/>
      <c r="L296" s="67">
        <f t="shared" si="61"/>
        <v>0</v>
      </c>
      <c r="M296" s="67">
        <f t="shared" si="62"/>
        <v>0</v>
      </c>
      <c r="N296" s="155">
        <f t="shared" si="58"/>
        <v>0</v>
      </c>
      <c r="O296" s="70"/>
      <c r="P296" s="70"/>
      <c r="Q296" s="70"/>
      <c r="R296" s="67">
        <f t="shared" si="63"/>
        <v>0</v>
      </c>
      <c r="S296" s="71">
        <f t="shared" si="64"/>
        <v>0</v>
      </c>
    </row>
    <row r="297" spans="1:19" x14ac:dyDescent="0.4">
      <c r="A297" s="25" t="s">
        <v>26</v>
      </c>
      <c r="B297" s="155">
        <f t="shared" si="56"/>
        <v>0</v>
      </c>
      <c r="C297" s="70"/>
      <c r="D297" s="70"/>
      <c r="E297" s="70"/>
      <c r="F297" s="67">
        <f t="shared" si="59"/>
        <v>0</v>
      </c>
      <c r="G297" s="67">
        <f t="shared" si="60"/>
        <v>0</v>
      </c>
      <c r="H297" s="155">
        <f t="shared" si="57"/>
        <v>0</v>
      </c>
      <c r="I297" s="70"/>
      <c r="J297" s="70"/>
      <c r="K297" s="70"/>
      <c r="L297" s="67">
        <f t="shared" si="61"/>
        <v>0</v>
      </c>
      <c r="M297" s="67">
        <f t="shared" si="62"/>
        <v>0</v>
      </c>
      <c r="N297" s="155">
        <f t="shared" si="58"/>
        <v>0</v>
      </c>
      <c r="O297" s="70"/>
      <c r="P297" s="70"/>
      <c r="Q297" s="70"/>
      <c r="R297" s="67">
        <f t="shared" si="63"/>
        <v>0</v>
      </c>
      <c r="S297" s="71">
        <f t="shared" si="64"/>
        <v>0</v>
      </c>
    </row>
    <row r="298" spans="1:19" x14ac:dyDescent="0.4">
      <c r="A298" s="156" t="s">
        <v>27</v>
      </c>
      <c r="B298" s="73">
        <f t="shared" si="56"/>
        <v>0</v>
      </c>
      <c r="C298" s="94"/>
      <c r="D298" s="94"/>
      <c r="E298" s="94"/>
      <c r="F298" s="109">
        <f t="shared" si="59"/>
        <v>0</v>
      </c>
      <c r="G298" s="109">
        <f t="shared" si="60"/>
        <v>0</v>
      </c>
      <c r="H298" s="73">
        <f t="shared" si="57"/>
        <v>0</v>
      </c>
      <c r="I298" s="94"/>
      <c r="J298" s="94"/>
      <c r="K298" s="94"/>
      <c r="L298" s="109">
        <f t="shared" si="61"/>
        <v>0</v>
      </c>
      <c r="M298" s="109">
        <f t="shared" si="62"/>
        <v>0</v>
      </c>
      <c r="N298" s="73">
        <f t="shared" si="58"/>
        <v>0</v>
      </c>
      <c r="O298" s="94"/>
      <c r="P298" s="94"/>
      <c r="Q298" s="94"/>
      <c r="R298" s="109">
        <f t="shared" si="63"/>
        <v>0</v>
      </c>
      <c r="S298" s="111">
        <f t="shared" si="64"/>
        <v>0</v>
      </c>
    </row>
    <row r="299" spans="1:19" x14ac:dyDescent="0.4">
      <c r="A299" s="64" t="s">
        <v>296</v>
      </c>
      <c r="N299" s="64"/>
    </row>
    <row r="300" spans="1:19" x14ac:dyDescent="0.4">
      <c r="A300" s="399" t="s">
        <v>166</v>
      </c>
      <c r="B300" s="398">
        <v>2020</v>
      </c>
      <c r="C300" s="398"/>
      <c r="D300" s="398"/>
      <c r="E300" s="398"/>
      <c r="F300" s="398"/>
      <c r="G300" s="398"/>
      <c r="H300" s="398">
        <v>2021</v>
      </c>
      <c r="I300" s="398"/>
      <c r="J300" s="398"/>
      <c r="K300" s="398"/>
      <c r="L300" s="398"/>
      <c r="M300" s="398"/>
      <c r="N300" s="398">
        <v>2022</v>
      </c>
      <c r="O300" s="398"/>
      <c r="P300" s="398"/>
      <c r="Q300" s="398"/>
      <c r="R300" s="398"/>
      <c r="S300" s="398"/>
    </row>
    <row r="301" spans="1:19" ht="66.599999999999994" x14ac:dyDescent="0.4">
      <c r="A301" s="400"/>
      <c r="B301" s="228" t="s">
        <v>167</v>
      </c>
      <c r="C301" s="228" t="s">
        <v>168</v>
      </c>
      <c r="D301" s="228" t="s">
        <v>169</v>
      </c>
      <c r="E301" s="412" t="s">
        <v>172</v>
      </c>
      <c r="F301" s="410" t="s">
        <v>170</v>
      </c>
      <c r="G301" s="410" t="s">
        <v>171</v>
      </c>
      <c r="H301" s="228" t="s">
        <v>167</v>
      </c>
      <c r="I301" s="228" t="s">
        <v>168</v>
      </c>
      <c r="J301" s="228" t="s">
        <v>169</v>
      </c>
      <c r="K301" s="412" t="s">
        <v>172</v>
      </c>
      <c r="L301" s="410" t="s">
        <v>170</v>
      </c>
      <c r="M301" s="410" t="s">
        <v>171</v>
      </c>
      <c r="N301" s="228" t="s">
        <v>167</v>
      </c>
      <c r="O301" s="228" t="s">
        <v>168</v>
      </c>
      <c r="P301" s="228" t="s">
        <v>169</v>
      </c>
      <c r="Q301" s="412" t="s">
        <v>172</v>
      </c>
      <c r="R301" s="410" t="s">
        <v>170</v>
      </c>
      <c r="S301" s="410" t="s">
        <v>171</v>
      </c>
    </row>
    <row r="302" spans="1:19" x14ac:dyDescent="0.4">
      <c r="A302" s="401"/>
      <c r="B302" s="202" t="s">
        <v>173</v>
      </c>
      <c r="C302" s="202" t="s">
        <v>174</v>
      </c>
      <c r="D302" s="202" t="s">
        <v>175</v>
      </c>
      <c r="E302" s="413"/>
      <c r="F302" s="411"/>
      <c r="G302" s="411"/>
      <c r="H302" s="202" t="s">
        <v>173</v>
      </c>
      <c r="I302" s="202" t="s">
        <v>174</v>
      </c>
      <c r="J302" s="202" t="s">
        <v>175</v>
      </c>
      <c r="K302" s="413"/>
      <c r="L302" s="411"/>
      <c r="M302" s="411"/>
      <c r="N302" s="202" t="s">
        <v>173</v>
      </c>
      <c r="O302" s="202" t="s">
        <v>174</v>
      </c>
      <c r="P302" s="202" t="s">
        <v>175</v>
      </c>
      <c r="Q302" s="413"/>
      <c r="R302" s="411"/>
      <c r="S302" s="411"/>
    </row>
    <row r="303" spans="1:19" x14ac:dyDescent="0.4">
      <c r="A303" s="24" t="s">
        <v>20</v>
      </c>
      <c r="B303" s="154">
        <f t="shared" ref="B303:B310" si="65">+E75+K75+Q75</f>
        <v>0</v>
      </c>
      <c r="C303" s="82"/>
      <c r="D303" s="82"/>
      <c r="E303" s="82"/>
      <c r="F303" s="83">
        <f>IFERROR(C303/B303,0)</f>
        <v>0</v>
      </c>
      <c r="G303" s="83">
        <f>IFERROR(D303/B303,0)</f>
        <v>0</v>
      </c>
      <c r="H303" s="154">
        <f t="shared" ref="H303:H310" si="66">+F75+L75+R75</f>
        <v>0</v>
      </c>
      <c r="I303" s="82"/>
      <c r="J303" s="82"/>
      <c r="K303" s="82"/>
      <c r="L303" s="83">
        <f>IFERROR(I303/H303,0)</f>
        <v>0</v>
      </c>
      <c r="M303" s="83">
        <f>IFERROR(J303/H303,0)</f>
        <v>0</v>
      </c>
      <c r="N303" s="154">
        <f t="shared" ref="N303:N310" si="67">+G75+M75+S75</f>
        <v>0</v>
      </c>
      <c r="O303" s="82"/>
      <c r="P303" s="82"/>
      <c r="Q303" s="82"/>
      <c r="R303" s="83">
        <f>IFERROR(O303/N303,0)</f>
        <v>0</v>
      </c>
      <c r="S303" s="68">
        <f>IFERROR(P303/N303,0)</f>
        <v>0</v>
      </c>
    </row>
    <row r="304" spans="1:19" x14ac:dyDescent="0.4">
      <c r="A304" s="25" t="s">
        <v>21</v>
      </c>
      <c r="B304" s="155">
        <f t="shared" si="65"/>
        <v>0</v>
      </c>
      <c r="C304" s="70"/>
      <c r="D304" s="70"/>
      <c r="E304" s="70"/>
      <c r="F304" s="67">
        <f t="shared" ref="F304:F310" si="68">IFERROR(C304/B304,0)</f>
        <v>0</v>
      </c>
      <c r="G304" s="67">
        <f t="shared" ref="G304:G310" si="69">IFERROR(D304/B304,0)</f>
        <v>0</v>
      </c>
      <c r="H304" s="155">
        <f t="shared" si="66"/>
        <v>0</v>
      </c>
      <c r="I304" s="70"/>
      <c r="J304" s="70"/>
      <c r="K304" s="70"/>
      <c r="L304" s="67">
        <f t="shared" ref="L304:L310" si="70">IFERROR(I304/H304,0)</f>
        <v>0</v>
      </c>
      <c r="M304" s="67">
        <f t="shared" ref="M304:M310" si="71">IFERROR(J304/H304,0)</f>
        <v>0</v>
      </c>
      <c r="N304" s="155">
        <f t="shared" si="67"/>
        <v>0</v>
      </c>
      <c r="O304" s="70"/>
      <c r="P304" s="70"/>
      <c r="Q304" s="70"/>
      <c r="R304" s="67">
        <f t="shared" ref="R304:R310" si="72">IFERROR(O304/N304,0)</f>
        <v>0</v>
      </c>
      <c r="S304" s="71">
        <f t="shared" ref="S304:S310" si="73">IFERROR(P304/N304,0)</f>
        <v>0</v>
      </c>
    </row>
    <row r="305" spans="1:19" x14ac:dyDescent="0.4">
      <c r="A305" s="25" t="s">
        <v>22</v>
      </c>
      <c r="B305" s="155">
        <f t="shared" si="65"/>
        <v>0</v>
      </c>
      <c r="C305" s="70"/>
      <c r="D305" s="70"/>
      <c r="E305" s="70"/>
      <c r="F305" s="67">
        <f t="shared" si="68"/>
        <v>0</v>
      </c>
      <c r="G305" s="67">
        <f t="shared" si="69"/>
        <v>0</v>
      </c>
      <c r="H305" s="155">
        <f t="shared" si="66"/>
        <v>0</v>
      </c>
      <c r="I305" s="70"/>
      <c r="J305" s="70"/>
      <c r="K305" s="70"/>
      <c r="L305" s="67">
        <f t="shared" si="70"/>
        <v>0</v>
      </c>
      <c r="M305" s="67">
        <f t="shared" si="71"/>
        <v>0</v>
      </c>
      <c r="N305" s="155">
        <f t="shared" si="67"/>
        <v>0</v>
      </c>
      <c r="O305" s="70"/>
      <c r="P305" s="70"/>
      <c r="Q305" s="70"/>
      <c r="R305" s="67">
        <f t="shared" si="72"/>
        <v>0</v>
      </c>
      <c r="S305" s="71">
        <f t="shared" si="73"/>
        <v>0</v>
      </c>
    </row>
    <row r="306" spans="1:19" x14ac:dyDescent="0.4">
      <c r="A306" s="25" t="s">
        <v>23</v>
      </c>
      <c r="B306" s="155">
        <f t="shared" si="65"/>
        <v>0</v>
      </c>
      <c r="C306" s="70"/>
      <c r="D306" s="70"/>
      <c r="E306" s="70"/>
      <c r="F306" s="67">
        <f t="shared" si="68"/>
        <v>0</v>
      </c>
      <c r="G306" s="67">
        <f t="shared" si="69"/>
        <v>0</v>
      </c>
      <c r="H306" s="155">
        <f t="shared" si="66"/>
        <v>0</v>
      </c>
      <c r="I306" s="70"/>
      <c r="J306" s="70"/>
      <c r="K306" s="70"/>
      <c r="L306" s="67">
        <f t="shared" si="70"/>
        <v>0</v>
      </c>
      <c r="M306" s="67">
        <f t="shared" si="71"/>
        <v>0</v>
      </c>
      <c r="N306" s="155">
        <f t="shared" si="67"/>
        <v>0</v>
      </c>
      <c r="O306" s="70"/>
      <c r="P306" s="70"/>
      <c r="Q306" s="70"/>
      <c r="R306" s="67">
        <f t="shared" si="72"/>
        <v>0</v>
      </c>
      <c r="S306" s="71">
        <f t="shared" si="73"/>
        <v>0</v>
      </c>
    </row>
    <row r="307" spans="1:19" x14ac:dyDescent="0.4">
      <c r="A307" s="25" t="s">
        <v>295</v>
      </c>
      <c r="B307" s="155">
        <f t="shared" si="65"/>
        <v>0</v>
      </c>
      <c r="C307" s="70"/>
      <c r="D307" s="70"/>
      <c r="E307" s="70"/>
      <c r="F307" s="67">
        <f t="shared" si="68"/>
        <v>0</v>
      </c>
      <c r="G307" s="67">
        <f t="shared" si="69"/>
        <v>0</v>
      </c>
      <c r="H307" s="155">
        <f t="shared" si="66"/>
        <v>0</v>
      </c>
      <c r="I307" s="70"/>
      <c r="J307" s="70"/>
      <c r="K307" s="70"/>
      <c r="L307" s="67">
        <f t="shared" si="70"/>
        <v>0</v>
      </c>
      <c r="M307" s="67">
        <f t="shared" si="71"/>
        <v>0</v>
      </c>
      <c r="N307" s="155">
        <f t="shared" si="67"/>
        <v>0</v>
      </c>
      <c r="O307" s="70"/>
      <c r="P307" s="70"/>
      <c r="Q307" s="70"/>
      <c r="R307" s="67">
        <f t="shared" si="72"/>
        <v>0</v>
      </c>
      <c r="S307" s="71">
        <f t="shared" si="73"/>
        <v>0</v>
      </c>
    </row>
    <row r="308" spans="1:19" x14ac:dyDescent="0.4">
      <c r="A308" s="25" t="s">
        <v>25</v>
      </c>
      <c r="B308" s="155">
        <f t="shared" si="65"/>
        <v>0</v>
      </c>
      <c r="C308" s="70"/>
      <c r="D308" s="70"/>
      <c r="E308" s="70"/>
      <c r="F308" s="67">
        <f t="shared" si="68"/>
        <v>0</v>
      </c>
      <c r="G308" s="67">
        <f t="shared" si="69"/>
        <v>0</v>
      </c>
      <c r="H308" s="155">
        <f t="shared" si="66"/>
        <v>0</v>
      </c>
      <c r="I308" s="70"/>
      <c r="J308" s="70"/>
      <c r="K308" s="70"/>
      <c r="L308" s="67">
        <f t="shared" si="70"/>
        <v>0</v>
      </c>
      <c r="M308" s="67">
        <f t="shared" si="71"/>
        <v>0</v>
      </c>
      <c r="N308" s="155">
        <f t="shared" si="67"/>
        <v>0</v>
      </c>
      <c r="O308" s="70"/>
      <c r="P308" s="70"/>
      <c r="Q308" s="70"/>
      <c r="R308" s="67">
        <f t="shared" si="72"/>
        <v>0</v>
      </c>
      <c r="S308" s="71">
        <f t="shared" si="73"/>
        <v>0</v>
      </c>
    </row>
    <row r="309" spans="1:19" x14ac:dyDescent="0.4">
      <c r="A309" s="157" t="s">
        <v>26</v>
      </c>
      <c r="B309" s="155">
        <f t="shared" si="65"/>
        <v>0</v>
      </c>
      <c r="C309" s="70"/>
      <c r="D309" s="70"/>
      <c r="E309" s="70"/>
      <c r="F309" s="67">
        <f t="shared" si="68"/>
        <v>0</v>
      </c>
      <c r="G309" s="67">
        <f t="shared" si="69"/>
        <v>0</v>
      </c>
      <c r="H309" s="155">
        <f t="shared" si="66"/>
        <v>0</v>
      </c>
      <c r="I309" s="70"/>
      <c r="J309" s="70"/>
      <c r="K309" s="70"/>
      <c r="L309" s="67">
        <f t="shared" si="70"/>
        <v>0</v>
      </c>
      <c r="M309" s="67">
        <f t="shared" si="71"/>
        <v>0</v>
      </c>
      <c r="N309" s="155">
        <f t="shared" si="67"/>
        <v>0</v>
      </c>
      <c r="O309" s="70"/>
      <c r="P309" s="70"/>
      <c r="Q309" s="70"/>
      <c r="R309" s="67">
        <f t="shared" si="72"/>
        <v>0</v>
      </c>
      <c r="S309" s="71">
        <f t="shared" si="73"/>
        <v>0</v>
      </c>
    </row>
    <row r="310" spans="1:19" x14ac:dyDescent="0.4">
      <c r="A310" s="156" t="s">
        <v>27</v>
      </c>
      <c r="B310" s="73">
        <f t="shared" si="65"/>
        <v>0</v>
      </c>
      <c r="C310" s="94"/>
      <c r="D310" s="94"/>
      <c r="E310" s="94"/>
      <c r="F310" s="109">
        <f t="shared" si="68"/>
        <v>0</v>
      </c>
      <c r="G310" s="109">
        <f t="shared" si="69"/>
        <v>0</v>
      </c>
      <c r="H310" s="73">
        <f t="shared" si="66"/>
        <v>0</v>
      </c>
      <c r="I310" s="94"/>
      <c r="J310" s="94"/>
      <c r="K310" s="94"/>
      <c r="L310" s="109">
        <f t="shared" si="70"/>
        <v>0</v>
      </c>
      <c r="M310" s="109">
        <f t="shared" si="71"/>
        <v>0</v>
      </c>
      <c r="N310" s="73">
        <f t="shared" si="67"/>
        <v>0</v>
      </c>
      <c r="O310" s="94"/>
      <c r="P310" s="94"/>
      <c r="Q310" s="94"/>
      <c r="R310" s="109">
        <f t="shared" si="72"/>
        <v>0</v>
      </c>
      <c r="S310" s="111">
        <f t="shared" si="73"/>
        <v>0</v>
      </c>
    </row>
    <row r="311" spans="1:19" x14ac:dyDescent="0.4">
      <c r="A311" s="64" t="s">
        <v>296</v>
      </c>
    </row>
    <row r="312" spans="1:19" x14ac:dyDescent="0.4">
      <c r="A312" s="64"/>
    </row>
    <row r="313" spans="1:19" x14ac:dyDescent="0.4">
      <c r="A313" s="357" t="s">
        <v>61</v>
      </c>
      <c r="B313" s="377">
        <v>2018</v>
      </c>
      <c r="C313" s="378"/>
      <c r="D313" s="349">
        <v>2019</v>
      </c>
      <c r="E313" s="350"/>
      <c r="F313" s="398">
        <v>2020</v>
      </c>
      <c r="G313" s="398"/>
      <c r="H313" s="377">
        <v>2021</v>
      </c>
      <c r="I313" s="378"/>
      <c r="J313" s="377">
        <v>2022</v>
      </c>
      <c r="K313" s="378"/>
    </row>
    <row r="314" spans="1:19" x14ac:dyDescent="0.4">
      <c r="A314" s="358"/>
      <c r="B314" s="198" t="s">
        <v>159</v>
      </c>
      <c r="C314" s="198" t="s">
        <v>63</v>
      </c>
      <c r="D314" s="198" t="s">
        <v>159</v>
      </c>
      <c r="E314" s="198" t="s">
        <v>63</v>
      </c>
      <c r="F314" s="198" t="s">
        <v>159</v>
      </c>
      <c r="G314" s="198" t="s">
        <v>63</v>
      </c>
      <c r="H314" s="198" t="s">
        <v>159</v>
      </c>
      <c r="I314" s="198" t="s">
        <v>63</v>
      </c>
      <c r="J314" s="198" t="s">
        <v>159</v>
      </c>
      <c r="K314" s="198" t="s">
        <v>63</v>
      </c>
    </row>
    <row r="315" spans="1:19" ht="32.4" x14ac:dyDescent="0.4">
      <c r="A315" s="158" t="s">
        <v>176</v>
      </c>
      <c r="B315" s="159"/>
      <c r="C315" s="159"/>
      <c r="D315" s="159"/>
      <c r="E315" s="159"/>
      <c r="F315" s="159"/>
      <c r="G315" s="159"/>
      <c r="H315" s="159"/>
      <c r="I315" s="160"/>
      <c r="J315" s="159"/>
      <c r="K315" s="160"/>
    </row>
    <row r="316" spans="1:19" x14ac:dyDescent="0.4">
      <c r="A316" s="64"/>
    </row>
    <row r="317" spans="1:19" x14ac:dyDescent="0.4">
      <c r="A317" s="148"/>
      <c r="B317" s="213" t="s">
        <v>161</v>
      </c>
      <c r="C317" s="213" t="s">
        <v>162</v>
      </c>
    </row>
    <row r="318" spans="1:19" ht="32.4" x14ac:dyDescent="0.4">
      <c r="A318" s="97" t="s">
        <v>177</v>
      </c>
      <c r="B318" s="161"/>
      <c r="C318" s="162"/>
    </row>
    <row r="319" spans="1:19" ht="32.4" x14ac:dyDescent="0.4">
      <c r="A319" s="93" t="s">
        <v>178</v>
      </c>
      <c r="B319" s="163"/>
      <c r="C319" s="164"/>
    </row>
    <row r="320" spans="1:19" x14ac:dyDescent="0.4">
      <c r="A320" s="64" t="s">
        <v>179</v>
      </c>
    </row>
    <row r="321" spans="1:19" x14ac:dyDescent="0.4">
      <c r="A321" s="64"/>
    </row>
    <row r="322" spans="1:19" x14ac:dyDescent="0.4">
      <c r="A322" s="13"/>
      <c r="B322" s="165"/>
      <c r="C322" s="165"/>
    </row>
    <row r="323" spans="1:19" x14ac:dyDescent="0.4">
      <c r="A323" s="359" t="s">
        <v>180</v>
      </c>
      <c r="B323" s="360"/>
      <c r="C323" s="360"/>
      <c r="D323" s="360"/>
      <c r="E323" s="360"/>
      <c r="F323" s="360"/>
      <c r="G323" s="360"/>
      <c r="H323" s="360"/>
      <c r="I323" s="360"/>
      <c r="J323" s="360"/>
      <c r="K323" s="361"/>
    </row>
    <row r="324" spans="1:19" x14ac:dyDescent="0.4">
      <c r="A324" s="204" t="s">
        <v>61</v>
      </c>
      <c r="B324" s="349">
        <v>2018</v>
      </c>
      <c r="C324" s="350"/>
      <c r="D324" s="352">
        <v>2019</v>
      </c>
      <c r="E324" s="354"/>
      <c r="F324" s="352">
        <v>2020</v>
      </c>
      <c r="G324" s="354"/>
      <c r="H324" s="352">
        <v>2021</v>
      </c>
      <c r="I324" s="354"/>
      <c r="J324" s="352">
        <v>2022</v>
      </c>
      <c r="K324" s="354"/>
    </row>
    <row r="325" spans="1:19" ht="32.4" x14ac:dyDescent="0.4">
      <c r="A325" s="166" t="s">
        <v>181</v>
      </c>
      <c r="B325" s="167"/>
      <c r="C325" s="168">
        <f>IFERROR(B325*100/D100,0)</f>
        <v>0</v>
      </c>
      <c r="D325" s="167"/>
      <c r="E325" s="168">
        <f>IFERROR(D325*100/J100,0)</f>
        <v>0</v>
      </c>
      <c r="F325" s="167"/>
      <c r="G325" s="169">
        <f>IFERROR(F325*100/M100,0)</f>
        <v>0</v>
      </c>
      <c r="H325" s="167"/>
      <c r="I325" s="169">
        <f>IFERROR(H325*100/P100,0)</f>
        <v>0</v>
      </c>
      <c r="J325" s="167"/>
      <c r="K325" s="169">
        <f>IFERROR(J325*100/S100,0)</f>
        <v>0</v>
      </c>
    </row>
    <row r="326" spans="1:19" x14ac:dyDescent="0.4">
      <c r="A326" s="2"/>
    </row>
    <row r="327" spans="1:19" x14ac:dyDescent="0.4">
      <c r="A327" s="341" t="s">
        <v>182</v>
      </c>
      <c r="B327" s="342"/>
      <c r="C327" s="342"/>
      <c r="D327" s="342"/>
      <c r="E327" s="342"/>
      <c r="F327" s="342"/>
      <c r="G327" s="342"/>
      <c r="H327" s="342"/>
      <c r="I327" s="342"/>
      <c r="J327" s="342"/>
      <c r="K327" s="342"/>
      <c r="L327" s="342"/>
      <c r="M327" s="342"/>
      <c r="N327" s="342"/>
      <c r="O327" s="342"/>
      <c r="P327" s="342"/>
      <c r="Q327" s="342"/>
      <c r="R327" s="342"/>
      <c r="S327" s="343"/>
    </row>
    <row r="328" spans="1:19" x14ac:dyDescent="0.4">
      <c r="A328" s="443" t="s">
        <v>61</v>
      </c>
      <c r="B328" s="468">
        <v>2018</v>
      </c>
      <c r="C328" s="469"/>
      <c r="D328" s="470"/>
      <c r="E328" s="441">
        <v>2019</v>
      </c>
      <c r="F328" s="474"/>
      <c r="G328" s="474"/>
      <c r="H328" s="474"/>
      <c r="I328" s="474"/>
      <c r="J328" s="442"/>
      <c r="K328" s="468">
        <v>2020</v>
      </c>
      <c r="L328" s="469"/>
      <c r="M328" s="470"/>
      <c r="N328" s="468">
        <v>2021</v>
      </c>
      <c r="O328" s="469"/>
      <c r="P328" s="470"/>
      <c r="Q328" s="468">
        <v>2022</v>
      </c>
      <c r="R328" s="469"/>
      <c r="S328" s="470"/>
    </row>
    <row r="329" spans="1:19" x14ac:dyDescent="0.4">
      <c r="A329" s="444"/>
      <c r="B329" s="471"/>
      <c r="C329" s="472"/>
      <c r="D329" s="473"/>
      <c r="E329" s="441" t="s">
        <v>283</v>
      </c>
      <c r="F329" s="474"/>
      <c r="G329" s="442"/>
      <c r="H329" s="441" t="s">
        <v>218</v>
      </c>
      <c r="I329" s="474"/>
      <c r="J329" s="442"/>
      <c r="K329" s="471"/>
      <c r="L329" s="472"/>
      <c r="M329" s="473"/>
      <c r="N329" s="471"/>
      <c r="O329" s="472"/>
      <c r="P329" s="473"/>
      <c r="Q329" s="471"/>
      <c r="R329" s="472"/>
      <c r="S329" s="473"/>
    </row>
    <row r="330" spans="1:19" x14ac:dyDescent="0.4">
      <c r="A330" s="444"/>
      <c r="B330" s="203" t="s">
        <v>127</v>
      </c>
      <c r="C330" s="441" t="s">
        <v>128</v>
      </c>
      <c r="D330" s="442"/>
      <c r="E330" s="203" t="s">
        <v>127</v>
      </c>
      <c r="F330" s="441" t="s">
        <v>128</v>
      </c>
      <c r="G330" s="442"/>
      <c r="H330" s="203" t="s">
        <v>127</v>
      </c>
      <c r="I330" s="441" t="s">
        <v>128</v>
      </c>
      <c r="J330" s="442"/>
      <c r="K330" s="203" t="s">
        <v>127</v>
      </c>
      <c r="L330" s="441" t="s">
        <v>128</v>
      </c>
      <c r="M330" s="442"/>
      <c r="N330" s="203" t="s">
        <v>127</v>
      </c>
      <c r="O330" s="441" t="s">
        <v>128</v>
      </c>
      <c r="P330" s="442"/>
      <c r="Q330" s="203" t="s">
        <v>127</v>
      </c>
      <c r="R330" s="441" t="s">
        <v>128</v>
      </c>
      <c r="S330" s="442"/>
    </row>
    <row r="331" spans="1:19" x14ac:dyDescent="0.4">
      <c r="A331" s="445"/>
      <c r="B331" s="199" t="s">
        <v>183</v>
      </c>
      <c r="C331" s="199" t="s">
        <v>183</v>
      </c>
      <c r="D331" s="199" t="s">
        <v>63</v>
      </c>
      <c r="E331" s="199" t="s">
        <v>183</v>
      </c>
      <c r="F331" s="199" t="s">
        <v>183</v>
      </c>
      <c r="G331" s="199" t="s">
        <v>63</v>
      </c>
      <c r="H331" s="199" t="s">
        <v>183</v>
      </c>
      <c r="I331" s="199" t="s">
        <v>183</v>
      </c>
      <c r="J331" s="199" t="s">
        <v>63</v>
      </c>
      <c r="K331" s="199" t="s">
        <v>183</v>
      </c>
      <c r="L331" s="199" t="s">
        <v>183</v>
      </c>
      <c r="M331" s="199" t="s">
        <v>63</v>
      </c>
      <c r="N331" s="199" t="s">
        <v>183</v>
      </c>
      <c r="O331" s="199" t="s">
        <v>183</v>
      </c>
      <c r="P331" s="199" t="s">
        <v>63</v>
      </c>
      <c r="Q331" s="199" t="s">
        <v>183</v>
      </c>
      <c r="R331" s="199" t="s">
        <v>183</v>
      </c>
      <c r="S331" s="199" t="s">
        <v>63</v>
      </c>
    </row>
    <row r="332" spans="1:19" ht="32.4" x14ac:dyDescent="0.4">
      <c r="A332" s="97" t="s">
        <v>184</v>
      </c>
      <c r="B332" s="171"/>
      <c r="C332" s="171"/>
      <c r="D332" s="170">
        <f>IFERROR(C332*100/B332, 0)</f>
        <v>0</v>
      </c>
      <c r="E332" s="82"/>
      <c r="F332" s="84"/>
      <c r="G332" s="170">
        <f>IFERROR(F332*100/E332, 0)</f>
        <v>0</v>
      </c>
      <c r="H332" s="82"/>
      <c r="I332" s="84"/>
      <c r="J332" s="170">
        <f>IFERROR(I332*100/H332, 0)</f>
        <v>0</v>
      </c>
      <c r="K332" s="98"/>
      <c r="L332" s="82"/>
      <c r="M332" s="170">
        <f>IFERROR(L332*100/K332, 0)</f>
        <v>0</v>
      </c>
      <c r="N332" s="98"/>
      <c r="O332" s="82"/>
      <c r="P332" s="170">
        <f>IFERROR(O332*100/N332, 0)</f>
        <v>0</v>
      </c>
      <c r="Q332" s="98"/>
      <c r="R332" s="82"/>
      <c r="S332" s="172">
        <f>IFERROR(R332*100/Q332, 0)</f>
        <v>0</v>
      </c>
    </row>
    <row r="333" spans="1:19" ht="32.4" x14ac:dyDescent="0.4">
      <c r="A333" s="87" t="s">
        <v>185</v>
      </c>
      <c r="B333" s="173"/>
      <c r="C333" s="173"/>
      <c r="D333" s="92">
        <f t="shared" ref="D333:D337" si="74">IFERROR(C333*100/B333, 0)</f>
        <v>0</v>
      </c>
      <c r="E333" s="70"/>
      <c r="F333" s="72"/>
      <c r="G333" s="92">
        <f t="shared" ref="G333:G337" si="75">IFERROR(F333*100/E333, 0)</f>
        <v>0</v>
      </c>
      <c r="H333" s="70"/>
      <c r="I333" s="72"/>
      <c r="J333" s="92">
        <f t="shared" ref="J333:J337" si="76">IFERROR(I333*100/H333, 0)</f>
        <v>0</v>
      </c>
      <c r="K333" s="101"/>
      <c r="L333" s="70"/>
      <c r="M333" s="92">
        <f t="shared" ref="M333:M337" si="77">IFERROR(L333*100/K333, 0)</f>
        <v>0</v>
      </c>
      <c r="N333" s="101"/>
      <c r="O333" s="70"/>
      <c r="P333" s="92">
        <f t="shared" ref="P333:P337" si="78">IFERROR(O333*100/N333, 0)</f>
        <v>0</v>
      </c>
      <c r="Q333" s="101"/>
      <c r="R333" s="70"/>
      <c r="S333" s="174">
        <f t="shared" ref="S333:S337" si="79">IFERROR(R333*100/Q333, 0)</f>
        <v>0</v>
      </c>
    </row>
    <row r="334" spans="1:19" ht="32.4" x14ac:dyDescent="0.4">
      <c r="A334" s="87" t="s">
        <v>186</v>
      </c>
      <c r="B334" s="173"/>
      <c r="C334" s="173"/>
      <c r="D334" s="92">
        <f t="shared" si="74"/>
        <v>0</v>
      </c>
      <c r="E334" s="70"/>
      <c r="F334" s="72"/>
      <c r="G334" s="92">
        <f t="shared" si="75"/>
        <v>0</v>
      </c>
      <c r="H334" s="70"/>
      <c r="I334" s="72"/>
      <c r="J334" s="92">
        <f t="shared" si="76"/>
        <v>0</v>
      </c>
      <c r="K334" s="101"/>
      <c r="L334" s="70"/>
      <c r="M334" s="92">
        <f t="shared" si="77"/>
        <v>0</v>
      </c>
      <c r="N334" s="101"/>
      <c r="O334" s="70"/>
      <c r="P334" s="92">
        <f t="shared" si="78"/>
        <v>0</v>
      </c>
      <c r="Q334" s="101"/>
      <c r="R334" s="70"/>
      <c r="S334" s="174">
        <f t="shared" si="79"/>
        <v>0</v>
      </c>
    </row>
    <row r="335" spans="1:19" ht="32.4" x14ac:dyDescent="0.4">
      <c r="A335" s="89" t="s">
        <v>187</v>
      </c>
      <c r="B335" s="175"/>
      <c r="C335" s="175"/>
      <c r="D335" s="92">
        <f t="shared" si="74"/>
        <v>0</v>
      </c>
      <c r="E335" s="102"/>
      <c r="F335" s="103"/>
      <c r="G335" s="92">
        <f t="shared" si="75"/>
        <v>0</v>
      </c>
      <c r="H335" s="102"/>
      <c r="I335" s="103"/>
      <c r="J335" s="92">
        <f t="shared" si="76"/>
        <v>0</v>
      </c>
      <c r="K335" s="102"/>
      <c r="L335" s="102"/>
      <c r="M335" s="92">
        <f t="shared" si="77"/>
        <v>0</v>
      </c>
      <c r="N335" s="102"/>
      <c r="O335" s="102"/>
      <c r="P335" s="92">
        <f t="shared" si="78"/>
        <v>0</v>
      </c>
      <c r="Q335" s="102"/>
      <c r="R335" s="102"/>
      <c r="S335" s="174">
        <f t="shared" si="79"/>
        <v>0</v>
      </c>
    </row>
    <row r="336" spans="1:19" ht="48.6" x14ac:dyDescent="0.4">
      <c r="A336" s="89" t="s">
        <v>188</v>
      </c>
      <c r="B336" s="175"/>
      <c r="C336" s="175"/>
      <c r="D336" s="92">
        <f t="shared" si="74"/>
        <v>0</v>
      </c>
      <c r="E336" s="102"/>
      <c r="F336" s="103"/>
      <c r="G336" s="92">
        <f t="shared" si="75"/>
        <v>0</v>
      </c>
      <c r="H336" s="102"/>
      <c r="I336" s="103"/>
      <c r="J336" s="92">
        <f t="shared" si="76"/>
        <v>0</v>
      </c>
      <c r="K336" s="102"/>
      <c r="L336" s="102"/>
      <c r="M336" s="92">
        <f t="shared" si="77"/>
        <v>0</v>
      </c>
      <c r="N336" s="102"/>
      <c r="O336" s="102"/>
      <c r="P336" s="92">
        <f t="shared" si="78"/>
        <v>0</v>
      </c>
      <c r="Q336" s="102"/>
      <c r="R336" s="102"/>
      <c r="S336" s="174">
        <f t="shared" si="79"/>
        <v>0</v>
      </c>
    </row>
    <row r="337" spans="1:31" ht="32.4" x14ac:dyDescent="0.4">
      <c r="A337" s="51" t="s">
        <v>189</v>
      </c>
      <c r="B337" s="178"/>
      <c r="C337" s="178"/>
      <c r="D337" s="177">
        <f t="shared" si="74"/>
        <v>0</v>
      </c>
      <c r="E337" s="176"/>
      <c r="F337" s="179"/>
      <c r="G337" s="177">
        <f t="shared" si="75"/>
        <v>0</v>
      </c>
      <c r="H337" s="176"/>
      <c r="I337" s="179"/>
      <c r="J337" s="177">
        <f t="shared" si="76"/>
        <v>0</v>
      </c>
      <c r="K337" s="176"/>
      <c r="L337" s="176"/>
      <c r="M337" s="177">
        <f t="shared" si="77"/>
        <v>0</v>
      </c>
      <c r="N337" s="176"/>
      <c r="O337" s="176"/>
      <c r="P337" s="177">
        <f t="shared" si="78"/>
        <v>0</v>
      </c>
      <c r="Q337" s="176"/>
      <c r="R337" s="176"/>
      <c r="S337" s="180">
        <f t="shared" si="79"/>
        <v>0</v>
      </c>
    </row>
    <row r="338" spans="1:31" x14ac:dyDescent="0.4">
      <c r="A338" s="181"/>
      <c r="B338" s="96"/>
      <c r="C338" s="182"/>
      <c r="D338" s="96"/>
      <c r="E338" s="96"/>
      <c r="F338" s="96"/>
      <c r="G338" s="96"/>
      <c r="H338" s="96"/>
      <c r="I338" s="96"/>
      <c r="J338" s="96"/>
      <c r="K338" s="96"/>
      <c r="L338" s="96"/>
      <c r="M338" s="96"/>
      <c r="N338" s="96"/>
      <c r="O338" s="96"/>
      <c r="P338" s="96"/>
      <c r="Q338" s="96"/>
      <c r="R338" s="96"/>
      <c r="S338" s="96"/>
      <c r="T338" s="96"/>
      <c r="U338" s="96"/>
      <c r="V338" s="96"/>
      <c r="W338" s="96"/>
      <c r="X338" s="96"/>
      <c r="Y338" s="96"/>
    </row>
    <row r="339" spans="1:31" s="143" customFormat="1" x14ac:dyDescent="0.25">
      <c r="A339" s="458" t="s">
        <v>142</v>
      </c>
      <c r="B339" s="458"/>
      <c r="C339" s="458"/>
      <c r="D339" s="458"/>
      <c r="E339" s="458"/>
      <c r="F339" s="458"/>
      <c r="G339" s="458"/>
      <c r="H339" s="458"/>
      <c r="I339" s="458"/>
      <c r="J339" s="458"/>
      <c r="K339" s="458"/>
      <c r="L339" s="458"/>
      <c r="M339" s="458"/>
      <c r="N339" s="458"/>
      <c r="O339" s="458"/>
      <c r="P339" s="458"/>
      <c r="Q339" s="458"/>
      <c r="R339" s="458"/>
      <c r="S339" s="458"/>
      <c r="T339" s="458"/>
      <c r="U339" s="458"/>
      <c r="V339" s="458"/>
      <c r="W339" s="458"/>
      <c r="X339" s="458"/>
      <c r="Y339" s="458"/>
      <c r="Z339" s="458"/>
      <c r="AA339" s="458"/>
      <c r="AB339" s="458"/>
      <c r="AC339" s="458"/>
      <c r="AD339" s="458"/>
      <c r="AE339" s="458"/>
    </row>
    <row r="340" spans="1:31" s="143" customFormat="1" x14ac:dyDescent="0.25">
      <c r="A340" s="459" t="s">
        <v>143</v>
      </c>
      <c r="B340" s="459"/>
      <c r="C340" s="459"/>
      <c r="D340" s="459"/>
      <c r="E340" s="459"/>
      <c r="F340" s="459"/>
      <c r="G340" s="459"/>
      <c r="H340" s="459"/>
      <c r="I340" s="459"/>
      <c r="J340" s="459"/>
      <c r="K340" s="459"/>
      <c r="L340" s="459"/>
      <c r="M340" s="459"/>
      <c r="N340" s="459"/>
      <c r="O340" s="459"/>
      <c r="P340" s="459"/>
      <c r="Q340" s="459"/>
      <c r="R340" s="459"/>
      <c r="S340" s="459"/>
      <c r="T340" s="459"/>
      <c r="U340" s="459"/>
      <c r="V340" s="459"/>
      <c r="W340" s="459"/>
      <c r="X340" s="459"/>
      <c r="Y340" s="459"/>
      <c r="Z340" s="459"/>
      <c r="AA340" s="459"/>
      <c r="AB340" s="459"/>
      <c r="AC340" s="459"/>
      <c r="AD340" s="459"/>
      <c r="AE340" s="459"/>
    </row>
    <row r="341" spans="1:31" x14ac:dyDescent="0.4">
      <c r="A341" s="13"/>
      <c r="B341" s="96"/>
      <c r="C341" s="96"/>
      <c r="D341" s="96"/>
      <c r="E341" s="96"/>
      <c r="F341" s="96"/>
      <c r="G341" s="96"/>
      <c r="H341" s="96"/>
      <c r="I341" s="96"/>
      <c r="J341" s="96"/>
      <c r="K341" s="96"/>
      <c r="L341" s="96"/>
      <c r="M341" s="96"/>
      <c r="N341" s="96"/>
      <c r="O341" s="96"/>
    </row>
    <row r="342" spans="1:31" x14ac:dyDescent="0.4">
      <c r="A342" s="13"/>
      <c r="B342" s="185"/>
      <c r="C342" s="185"/>
    </row>
    <row r="343" spans="1:31" x14ac:dyDescent="0.4">
      <c r="B343" s="226" t="s">
        <v>32</v>
      </c>
      <c r="C343" s="226" t="s">
        <v>33</v>
      </c>
      <c r="L343" s="227" t="s">
        <v>190</v>
      </c>
      <c r="M343" s="186"/>
    </row>
    <row r="344" spans="1:31" x14ac:dyDescent="0.4">
      <c r="A344" s="166" t="s">
        <v>191</v>
      </c>
      <c r="B344" s="183"/>
      <c r="C344" s="184"/>
      <c r="F344" s="460" t="s">
        <v>192</v>
      </c>
      <c r="G344" s="461"/>
      <c r="H344" s="461"/>
      <c r="I344" s="461"/>
      <c r="J344" s="461"/>
      <c r="K344" s="462"/>
      <c r="L344" s="187"/>
      <c r="M344" s="182"/>
    </row>
    <row r="345" spans="1:31" x14ac:dyDescent="0.4">
      <c r="A345" s="13"/>
      <c r="B345" s="185"/>
      <c r="C345" s="185"/>
    </row>
    <row r="346" spans="1:31" x14ac:dyDescent="0.4">
      <c r="A346" s="13"/>
      <c r="B346" s="185"/>
      <c r="C346" s="185"/>
    </row>
    <row r="347" spans="1:31" ht="16.5" customHeight="1" x14ac:dyDescent="0.4">
      <c r="A347" s="456" t="s">
        <v>182</v>
      </c>
      <c r="B347" s="456"/>
      <c r="C347" s="456"/>
      <c r="D347" s="456"/>
      <c r="E347" s="456"/>
      <c r="F347" s="456"/>
      <c r="G347" s="456"/>
      <c r="H347" s="456"/>
      <c r="I347" s="456"/>
      <c r="J347" s="456"/>
      <c r="K347" s="456"/>
      <c r="L347" s="456"/>
      <c r="M347" s="456"/>
    </row>
    <row r="348" spans="1:31" ht="29.25" customHeight="1" x14ac:dyDescent="0.4">
      <c r="A348" s="214" t="s">
        <v>193</v>
      </c>
      <c r="B348" s="333" t="s">
        <v>194</v>
      </c>
      <c r="C348" s="333"/>
      <c r="D348" s="333"/>
      <c r="E348" s="333"/>
      <c r="F348" s="333" t="s">
        <v>195</v>
      </c>
      <c r="G348" s="333"/>
      <c r="H348" s="333"/>
      <c r="I348" s="457" t="s">
        <v>196</v>
      </c>
      <c r="J348" s="457"/>
      <c r="K348" s="457" t="s">
        <v>197</v>
      </c>
      <c r="L348" s="457"/>
      <c r="M348" s="457"/>
    </row>
    <row r="349" spans="1:31" x14ac:dyDescent="0.4">
      <c r="A349" s="7"/>
      <c r="B349" s="451"/>
      <c r="C349" s="451"/>
      <c r="D349" s="451"/>
      <c r="E349" s="451"/>
      <c r="F349" s="453"/>
      <c r="G349" s="454"/>
      <c r="H349" s="455"/>
      <c r="I349" s="451"/>
      <c r="J349" s="451"/>
      <c r="K349" s="451"/>
      <c r="L349" s="451"/>
      <c r="M349" s="452"/>
    </row>
    <row r="350" spans="1:31" x14ac:dyDescent="0.4">
      <c r="A350" s="47"/>
      <c r="B350" s="415"/>
      <c r="C350" s="415"/>
      <c r="D350" s="415"/>
      <c r="E350" s="415"/>
      <c r="F350" s="418"/>
      <c r="G350" s="419"/>
      <c r="H350" s="420"/>
      <c r="I350" s="415"/>
      <c r="J350" s="415"/>
      <c r="K350" s="415"/>
      <c r="L350" s="415"/>
      <c r="M350" s="416"/>
    </row>
    <row r="351" spans="1:31" x14ac:dyDescent="0.4">
      <c r="A351" s="47"/>
      <c r="B351" s="415"/>
      <c r="C351" s="415"/>
      <c r="D351" s="415"/>
      <c r="E351" s="415"/>
      <c r="F351" s="418"/>
      <c r="G351" s="419"/>
      <c r="H351" s="420"/>
      <c r="I351" s="415"/>
      <c r="J351" s="415"/>
      <c r="K351" s="415"/>
      <c r="L351" s="415"/>
      <c r="M351" s="416"/>
    </row>
    <row r="352" spans="1:31" x14ac:dyDescent="0.4">
      <c r="A352" s="47"/>
      <c r="B352" s="415"/>
      <c r="C352" s="415"/>
      <c r="D352" s="415"/>
      <c r="E352" s="415"/>
      <c r="F352" s="418"/>
      <c r="G352" s="419"/>
      <c r="H352" s="420"/>
      <c r="I352" s="415"/>
      <c r="J352" s="415"/>
      <c r="K352" s="415"/>
      <c r="L352" s="415"/>
      <c r="M352" s="416"/>
    </row>
    <row r="353" spans="1:25" x14ac:dyDescent="0.4">
      <c r="A353" s="47"/>
      <c r="B353" s="415"/>
      <c r="C353" s="415"/>
      <c r="D353" s="415"/>
      <c r="E353" s="415"/>
      <c r="F353" s="418"/>
      <c r="G353" s="419"/>
      <c r="H353" s="420"/>
      <c r="I353" s="415"/>
      <c r="J353" s="415"/>
      <c r="K353" s="415"/>
      <c r="L353" s="415"/>
      <c r="M353" s="416"/>
    </row>
    <row r="354" spans="1:25" x14ac:dyDescent="0.4">
      <c r="A354" s="10"/>
      <c r="B354" s="414"/>
      <c r="C354" s="414"/>
      <c r="D354" s="414"/>
      <c r="E354" s="414"/>
      <c r="F354" s="421"/>
      <c r="G354" s="422"/>
      <c r="H354" s="423"/>
      <c r="I354" s="414"/>
      <c r="J354" s="414"/>
      <c r="K354" s="414"/>
      <c r="L354" s="414"/>
      <c r="M354" s="417"/>
    </row>
    <row r="355" spans="1:25" x14ac:dyDescent="0.4">
      <c r="A355" s="424" t="s">
        <v>198</v>
      </c>
      <c r="B355" s="424"/>
      <c r="C355" s="424"/>
      <c r="D355" s="424"/>
      <c r="E355" s="424"/>
      <c r="F355" s="424"/>
      <c r="G355" s="424"/>
      <c r="H355" s="424"/>
      <c r="I355" s="424"/>
      <c r="J355" s="424"/>
      <c r="K355" s="424"/>
      <c r="L355" s="424"/>
      <c r="M355" s="424"/>
      <c r="N355" s="424"/>
      <c r="O355" s="424"/>
      <c r="P355" s="424"/>
      <c r="Q355" s="424"/>
      <c r="R355" s="424"/>
      <c r="S355" s="424"/>
      <c r="T355" s="424"/>
      <c r="U355" s="424"/>
      <c r="V355" s="424"/>
    </row>
    <row r="356" spans="1:25" x14ac:dyDescent="0.4">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row>
    <row r="357" spans="1:25" x14ac:dyDescent="0.4">
      <c r="A357" s="148"/>
      <c r="B357" s="213" t="s">
        <v>32</v>
      </c>
      <c r="C357" s="213" t="s">
        <v>33</v>
      </c>
    </row>
    <row r="358" spans="1:25" ht="32.4" x14ac:dyDescent="0.4">
      <c r="A358" s="97" t="s">
        <v>199</v>
      </c>
      <c r="B358" s="144"/>
      <c r="C358" s="145"/>
    </row>
    <row r="359" spans="1:25" ht="32.4" x14ac:dyDescent="0.4">
      <c r="A359" s="87" t="s">
        <v>200</v>
      </c>
      <c r="B359" s="189"/>
      <c r="C359" s="190"/>
    </row>
    <row r="360" spans="1:25" ht="48.6" x14ac:dyDescent="0.4">
      <c r="A360" s="89" t="s">
        <v>201</v>
      </c>
      <c r="B360" s="189"/>
      <c r="C360" s="190"/>
    </row>
    <row r="361" spans="1:25" ht="48.6" x14ac:dyDescent="0.4">
      <c r="A361" s="89" t="s">
        <v>202</v>
      </c>
      <c r="B361" s="189"/>
      <c r="C361" s="190"/>
    </row>
    <row r="362" spans="1:25" x14ac:dyDescent="0.4">
      <c r="A362" s="89" t="s">
        <v>203</v>
      </c>
      <c r="B362" s="189"/>
      <c r="C362" s="190"/>
    </row>
    <row r="363" spans="1:25" x14ac:dyDescent="0.4">
      <c r="A363" s="89" t="s">
        <v>204</v>
      </c>
      <c r="B363" s="189"/>
      <c r="C363" s="190"/>
    </row>
    <row r="364" spans="1:25" ht="64.8" x14ac:dyDescent="0.4">
      <c r="A364" s="51" t="s">
        <v>205</v>
      </c>
      <c r="B364" s="146"/>
      <c r="C364" s="147"/>
    </row>
    <row r="365" spans="1:25" x14ac:dyDescent="0.4">
      <c r="A365" s="13"/>
      <c r="B365" s="185"/>
      <c r="C365" s="185"/>
    </row>
    <row r="366" spans="1:25" s="143" customFormat="1" x14ac:dyDescent="0.25">
      <c r="A366" s="191" t="s">
        <v>206</v>
      </c>
    </row>
    <row r="367" spans="1:25" s="143" customFormat="1" ht="37.5" customHeight="1" x14ac:dyDescent="0.25">
      <c r="A367" s="325" t="s">
        <v>207</v>
      </c>
      <c r="B367" s="325"/>
      <c r="C367" s="325"/>
      <c r="D367" s="325"/>
      <c r="E367" s="325"/>
      <c r="F367" s="325"/>
      <c r="G367" s="325"/>
      <c r="H367" s="325"/>
      <c r="I367" s="325"/>
      <c r="J367" s="325"/>
      <c r="K367" s="325"/>
      <c r="L367" s="325"/>
      <c r="M367" s="325"/>
      <c r="N367" s="325"/>
      <c r="O367" s="325"/>
      <c r="P367" s="325"/>
      <c r="Q367" s="325"/>
      <c r="R367" s="325"/>
      <c r="S367" s="325"/>
      <c r="T367" s="191"/>
      <c r="U367" s="191"/>
      <c r="V367" s="191"/>
      <c r="W367" s="191"/>
      <c r="X367" s="191"/>
      <c r="Y367" s="191"/>
    </row>
  </sheetData>
  <mergeCells count="403">
    <mergeCell ref="A29:N29"/>
    <mergeCell ref="U17:U19"/>
    <mergeCell ref="V17:V19"/>
    <mergeCell ref="W17:W19"/>
    <mergeCell ref="E18:E19"/>
    <mergeCell ref="F18:F19"/>
    <mergeCell ref="G18:G19"/>
    <mergeCell ref="H18:H19"/>
    <mergeCell ref="I18:I19"/>
    <mergeCell ref="J18:J19"/>
    <mergeCell ref="K18:K19"/>
    <mergeCell ref="Q18:R18"/>
    <mergeCell ref="S18:T18"/>
    <mergeCell ref="A14:P14"/>
    <mergeCell ref="A15:S15"/>
    <mergeCell ref="A17:A19"/>
    <mergeCell ref="B17:B19"/>
    <mergeCell ref="C17:C19"/>
    <mergeCell ref="D17:D19"/>
    <mergeCell ref="E17:I17"/>
    <mergeCell ref="J17:K17"/>
    <mergeCell ref="L17:N18"/>
    <mergeCell ref="O17:O19"/>
    <mergeCell ref="P17:P19"/>
    <mergeCell ref="Q17:T17"/>
    <mergeCell ref="A5:P5"/>
    <mergeCell ref="A6:P6"/>
    <mergeCell ref="A7:P7"/>
    <mergeCell ref="A8:P8"/>
    <mergeCell ref="A9:P9"/>
    <mergeCell ref="A10:P10"/>
    <mergeCell ref="A11:P11"/>
    <mergeCell ref="A12:P12"/>
    <mergeCell ref="A13:P13"/>
    <mergeCell ref="A323:K323"/>
    <mergeCell ref="A327:S327"/>
    <mergeCell ref="A2:S2"/>
    <mergeCell ref="H324:I324"/>
    <mergeCell ref="J324:K324"/>
    <mergeCell ref="I330:J330"/>
    <mergeCell ref="O330:P330"/>
    <mergeCell ref="R330:S330"/>
    <mergeCell ref="B328:D329"/>
    <mergeCell ref="K328:M329"/>
    <mergeCell ref="N328:P329"/>
    <mergeCell ref="Q328:S329"/>
    <mergeCell ref="E328:J328"/>
    <mergeCell ref="E329:G329"/>
    <mergeCell ref="H329:J329"/>
    <mergeCell ref="B324:C324"/>
    <mergeCell ref="F324:G324"/>
    <mergeCell ref="D324:E324"/>
    <mergeCell ref="E301:E302"/>
    <mergeCell ref="F301:F302"/>
    <mergeCell ref="G301:G302"/>
    <mergeCell ref="K301:K302"/>
    <mergeCell ref="L301:L302"/>
    <mergeCell ref="B287:G288"/>
    <mergeCell ref="H288:M288"/>
    <mergeCell ref="N288:S288"/>
    <mergeCell ref="H287:S287"/>
    <mergeCell ref="E289:E290"/>
    <mergeCell ref="F289:F290"/>
    <mergeCell ref="G289:G290"/>
    <mergeCell ref="K289:K290"/>
    <mergeCell ref="L289:L290"/>
    <mergeCell ref="M289:M290"/>
    <mergeCell ref="Q289:Q290"/>
    <mergeCell ref="R289:R290"/>
    <mergeCell ref="S289:S290"/>
    <mergeCell ref="A120:A122"/>
    <mergeCell ref="B258:C259"/>
    <mergeCell ref="H258:I259"/>
    <mergeCell ref="J258:K259"/>
    <mergeCell ref="L258:M259"/>
    <mergeCell ref="D259:E259"/>
    <mergeCell ref="F259:G259"/>
    <mergeCell ref="D258:G258"/>
    <mergeCell ref="B267:B268"/>
    <mergeCell ref="E267:E268"/>
    <mergeCell ref="C267:D267"/>
    <mergeCell ref="F267:F268"/>
    <mergeCell ref="G267:G268"/>
    <mergeCell ref="A257:M257"/>
    <mergeCell ref="A136:A138"/>
    <mergeCell ref="D249:E249"/>
    <mergeCell ref="F249:G249"/>
    <mergeCell ref="H248:I249"/>
    <mergeCell ref="J248:K249"/>
    <mergeCell ref="L248:M249"/>
    <mergeCell ref="D248:G248"/>
    <mergeCell ref="B251:C251"/>
    <mergeCell ref="H251:I251"/>
    <mergeCell ref="J251:K251"/>
    <mergeCell ref="K349:M349"/>
    <mergeCell ref="K350:M350"/>
    <mergeCell ref="K351:M351"/>
    <mergeCell ref="F349:H349"/>
    <mergeCell ref="F350:H350"/>
    <mergeCell ref="F351:H351"/>
    <mergeCell ref="A347:M347"/>
    <mergeCell ref="K348:M348"/>
    <mergeCell ref="A339:AE339"/>
    <mergeCell ref="A340:AE340"/>
    <mergeCell ref="B350:E350"/>
    <mergeCell ref="I350:J350"/>
    <mergeCell ref="F344:K344"/>
    <mergeCell ref="B348:E348"/>
    <mergeCell ref="I348:J348"/>
    <mergeCell ref="F348:H348"/>
    <mergeCell ref="B349:E349"/>
    <mergeCell ref="I349:J349"/>
    <mergeCell ref="C330:D330"/>
    <mergeCell ref="A328:A331"/>
    <mergeCell ref="F330:G330"/>
    <mergeCell ref="L330:M330"/>
    <mergeCell ref="Q97:S98"/>
    <mergeCell ref="R220:S220"/>
    <mergeCell ref="D191:G191"/>
    <mergeCell ref="A153:M153"/>
    <mergeCell ref="K106:M107"/>
    <mergeCell ref="H313:I313"/>
    <mergeCell ref="B313:C313"/>
    <mergeCell ref="J313:K313"/>
    <mergeCell ref="A218:A221"/>
    <mergeCell ref="F255:G255"/>
    <mergeCell ref="K218:M219"/>
    <mergeCell ref="N218:P219"/>
    <mergeCell ref="Q218:S219"/>
    <mergeCell ref="J255:K255"/>
    <mergeCell ref="L251:M251"/>
    <mergeCell ref="L255:M255"/>
    <mergeCell ref="B248:C249"/>
    <mergeCell ref="A97:A99"/>
    <mergeCell ref="E98:G98"/>
    <mergeCell ref="H97:J97"/>
    <mergeCell ref="H39:H40"/>
    <mergeCell ref="H52:H53"/>
    <mergeCell ref="S52:S53"/>
    <mergeCell ref="N52:N53"/>
    <mergeCell ref="S39:S40"/>
    <mergeCell ref="Q39:Q40"/>
    <mergeCell ref="O39:P39"/>
    <mergeCell ref="R39:R40"/>
    <mergeCell ref="N39:N40"/>
    <mergeCell ref="M39:M40"/>
    <mergeCell ref="L39:L40"/>
    <mergeCell ref="N51:S51"/>
    <mergeCell ref="B46:B47"/>
    <mergeCell ref="E65:E66"/>
    <mergeCell ref="G59:G60"/>
    <mergeCell ref="C73:D73"/>
    <mergeCell ref="I73:J73"/>
    <mergeCell ref="K65:K66"/>
    <mergeCell ref="F65:F66"/>
    <mergeCell ref="E59:E60"/>
    <mergeCell ref="F59:F60"/>
    <mergeCell ref="K59:K60"/>
    <mergeCell ref="G52:G53"/>
    <mergeCell ref="I59:J59"/>
    <mergeCell ref="G73:G74"/>
    <mergeCell ref="H51:M51"/>
    <mergeCell ref="B64:G64"/>
    <mergeCell ref="H64:M64"/>
    <mergeCell ref="J154:K155"/>
    <mergeCell ref="L154:M155"/>
    <mergeCell ref="D154:G154"/>
    <mergeCell ref="D155:E155"/>
    <mergeCell ref="F137:G137"/>
    <mergeCell ref="J136:K137"/>
    <mergeCell ref="L136:M137"/>
    <mergeCell ref="G46:G47"/>
    <mergeCell ref="E46:E47"/>
    <mergeCell ref="F46:F47"/>
    <mergeCell ref="K46:K47"/>
    <mergeCell ref="A165:A167"/>
    <mergeCell ref="H136:I137"/>
    <mergeCell ref="H255:I255"/>
    <mergeCell ref="D251:E251"/>
    <mergeCell ref="B255:C255"/>
    <mergeCell ref="D255:E255"/>
    <mergeCell ref="F155:G155"/>
    <mergeCell ref="J165:K166"/>
    <mergeCell ref="L165:M166"/>
    <mergeCell ref="A186:V186"/>
    <mergeCell ref="B165:C166"/>
    <mergeCell ref="O220:P220"/>
    <mergeCell ref="F251:G251"/>
    <mergeCell ref="D165:G165"/>
    <mergeCell ref="D192:E192"/>
    <mergeCell ref="F166:G166"/>
    <mergeCell ref="H165:I166"/>
    <mergeCell ref="D136:G136"/>
    <mergeCell ref="D137:E137"/>
    <mergeCell ref="B136:C137"/>
    <mergeCell ref="B154:C155"/>
    <mergeCell ref="D166:E166"/>
    <mergeCell ref="A154:A156"/>
    <mergeCell ref="H154:I155"/>
    <mergeCell ref="B354:E354"/>
    <mergeCell ref="I354:J354"/>
    <mergeCell ref="B351:E351"/>
    <mergeCell ref="I351:J351"/>
    <mergeCell ref="B352:E352"/>
    <mergeCell ref="I352:J352"/>
    <mergeCell ref="A367:S367"/>
    <mergeCell ref="K352:M352"/>
    <mergeCell ref="K353:M353"/>
    <mergeCell ref="K354:M354"/>
    <mergeCell ref="F352:H352"/>
    <mergeCell ref="F353:H353"/>
    <mergeCell ref="F354:H354"/>
    <mergeCell ref="A355:V355"/>
    <mergeCell ref="B353:E353"/>
    <mergeCell ref="I353:J353"/>
    <mergeCell ref="D313:E313"/>
    <mergeCell ref="F313:G313"/>
    <mergeCell ref="A300:A302"/>
    <mergeCell ref="B300:G300"/>
    <mergeCell ref="A267:A269"/>
    <mergeCell ref="A313:A314"/>
    <mergeCell ref="A281:I281"/>
    <mergeCell ref="A282:I282"/>
    <mergeCell ref="A278:AB278"/>
    <mergeCell ref="A274:A276"/>
    <mergeCell ref="D274:G274"/>
    <mergeCell ref="B274:C275"/>
    <mergeCell ref="H274:I275"/>
    <mergeCell ref="J274:K275"/>
    <mergeCell ref="L274:M275"/>
    <mergeCell ref="D275:E275"/>
    <mergeCell ref="F275:G275"/>
    <mergeCell ref="A287:A290"/>
    <mergeCell ref="H300:M300"/>
    <mergeCell ref="N300:S300"/>
    <mergeCell ref="M301:M302"/>
    <mergeCell ref="Q301:Q302"/>
    <mergeCell ref="R301:R302"/>
    <mergeCell ref="S301:S302"/>
    <mergeCell ref="A258:A260"/>
    <mergeCell ref="A191:A193"/>
    <mergeCell ref="B191:C192"/>
    <mergeCell ref="H191:I192"/>
    <mergeCell ref="I220:J220"/>
    <mergeCell ref="E218:J218"/>
    <mergeCell ref="B218:D219"/>
    <mergeCell ref="E219:G219"/>
    <mergeCell ref="H219:J219"/>
    <mergeCell ref="F192:G192"/>
    <mergeCell ref="F220:G220"/>
    <mergeCell ref="C220:D220"/>
    <mergeCell ref="J191:K192"/>
    <mergeCell ref="A217:S217"/>
    <mergeCell ref="A247:M247"/>
    <mergeCell ref="A241:S241"/>
    <mergeCell ref="A242:S242"/>
    <mergeCell ref="A243:S243"/>
    <mergeCell ref="A244:S244"/>
    <mergeCell ref="A245:S245"/>
    <mergeCell ref="L220:M220"/>
    <mergeCell ref="A248:A250"/>
    <mergeCell ref="B86:C86"/>
    <mergeCell ref="D86:D87"/>
    <mergeCell ref="A96:S96"/>
    <mergeCell ref="A135:M135"/>
    <mergeCell ref="H121:J121"/>
    <mergeCell ref="O73:P73"/>
    <mergeCell ref="E106:G106"/>
    <mergeCell ref="K73:K74"/>
    <mergeCell ref="H73:H74"/>
    <mergeCell ref="E73:E74"/>
    <mergeCell ref="N120:P121"/>
    <mergeCell ref="K120:M121"/>
    <mergeCell ref="N106:P107"/>
    <mergeCell ref="K97:M98"/>
    <mergeCell ref="B106:D107"/>
    <mergeCell ref="B97:D98"/>
    <mergeCell ref="E97:G97"/>
    <mergeCell ref="B120:D121"/>
    <mergeCell ref="Q120:S121"/>
    <mergeCell ref="Q106:S107"/>
    <mergeCell ref="A104:Y104"/>
    <mergeCell ref="A106:A108"/>
    <mergeCell ref="H98:J98"/>
    <mergeCell ref="N97:P98"/>
    <mergeCell ref="C39:D39"/>
    <mergeCell ref="I33:J33"/>
    <mergeCell ref="I39:J39"/>
    <mergeCell ref="S46:S47"/>
    <mergeCell ref="D4:H4"/>
    <mergeCell ref="I4:S4"/>
    <mergeCell ref="B33:B34"/>
    <mergeCell ref="E39:E40"/>
    <mergeCell ref="F39:F40"/>
    <mergeCell ref="K39:K40"/>
    <mergeCell ref="B39:B40"/>
    <mergeCell ref="B45:G45"/>
    <mergeCell ref="H45:M45"/>
    <mergeCell ref="N45:S45"/>
    <mergeCell ref="A44:S44"/>
    <mergeCell ref="A32:A33"/>
    <mergeCell ref="M33:M34"/>
    <mergeCell ref="H33:H34"/>
    <mergeCell ref="G33:G34"/>
    <mergeCell ref="E33:E34"/>
    <mergeCell ref="F33:F34"/>
    <mergeCell ref="K33:K34"/>
    <mergeCell ref="N33:N34"/>
    <mergeCell ref="H46:H47"/>
    <mergeCell ref="R33:R34"/>
    <mergeCell ref="S33:S34"/>
    <mergeCell ref="Q33:Q34"/>
    <mergeCell ref="O33:P33"/>
    <mergeCell ref="G39:G40"/>
    <mergeCell ref="C33:D33"/>
    <mergeCell ref="L73:L74"/>
    <mergeCell ref="M73:M74"/>
    <mergeCell ref="I52:J52"/>
    <mergeCell ref="L52:L53"/>
    <mergeCell ref="S65:S66"/>
    <mergeCell ref="R73:R74"/>
    <mergeCell ref="Q65:Q66"/>
    <mergeCell ref="R65:R66"/>
    <mergeCell ref="H65:H66"/>
    <mergeCell ref="C52:D52"/>
    <mergeCell ref="C59:D59"/>
    <mergeCell ref="G65:G66"/>
    <mergeCell ref="C65:D65"/>
    <mergeCell ref="I65:J65"/>
    <mergeCell ref="K52:K53"/>
    <mergeCell ref="L65:L66"/>
    <mergeCell ref="M65:M66"/>
    <mergeCell ref="O59:P59"/>
    <mergeCell ref="B71:S71"/>
    <mergeCell ref="A69:S69"/>
    <mergeCell ref="Q73:Q74"/>
    <mergeCell ref="N73:N74"/>
    <mergeCell ref="B73:B74"/>
    <mergeCell ref="F73:F74"/>
    <mergeCell ref="A31:S31"/>
    <mergeCell ref="B32:G32"/>
    <mergeCell ref="H32:M32"/>
    <mergeCell ref="N32:S32"/>
    <mergeCell ref="B38:G38"/>
    <mergeCell ref="H38:M38"/>
    <mergeCell ref="N38:S38"/>
    <mergeCell ref="R46:R47"/>
    <mergeCell ref="O46:P46"/>
    <mergeCell ref="L46:L47"/>
    <mergeCell ref="Q46:Q47"/>
    <mergeCell ref="N46:N47"/>
    <mergeCell ref="M46:M47"/>
    <mergeCell ref="I46:J46"/>
    <mergeCell ref="C46:D46"/>
    <mergeCell ref="A38:A39"/>
    <mergeCell ref="A45:A46"/>
    <mergeCell ref="L33:L34"/>
    <mergeCell ref="A57:S57"/>
    <mergeCell ref="O52:P52"/>
    <mergeCell ref="Q52:Q53"/>
    <mergeCell ref="A58:A59"/>
    <mergeCell ref="A64:A65"/>
    <mergeCell ref="M59:M60"/>
    <mergeCell ref="R52:R53"/>
    <mergeCell ref="L59:L60"/>
    <mergeCell ref="R59:R60"/>
    <mergeCell ref="S59:S60"/>
    <mergeCell ref="Q59:Q60"/>
    <mergeCell ref="E52:E53"/>
    <mergeCell ref="F52:F53"/>
    <mergeCell ref="A51:A52"/>
    <mergeCell ref="B59:B60"/>
    <mergeCell ref="H59:H60"/>
    <mergeCell ref="B65:B66"/>
    <mergeCell ref="B52:B53"/>
    <mergeCell ref="O65:P65"/>
    <mergeCell ref="N59:N60"/>
    <mergeCell ref="N65:N66"/>
    <mergeCell ref="M52:M53"/>
    <mergeCell ref="A187:S187"/>
    <mergeCell ref="A188:S188"/>
    <mergeCell ref="A161:S161"/>
    <mergeCell ref="A162:S162"/>
    <mergeCell ref="A164:M164"/>
    <mergeCell ref="L191:M192"/>
    <mergeCell ref="A190:M190"/>
    <mergeCell ref="N64:S64"/>
    <mergeCell ref="B58:G58"/>
    <mergeCell ref="H58:M58"/>
    <mergeCell ref="N58:S58"/>
    <mergeCell ref="H106:J106"/>
    <mergeCell ref="E107:G107"/>
    <mergeCell ref="H107:J107"/>
    <mergeCell ref="E120:G120"/>
    <mergeCell ref="E121:G121"/>
    <mergeCell ref="H120:J120"/>
    <mergeCell ref="A151:S151"/>
    <mergeCell ref="A133:S133"/>
    <mergeCell ref="S73:S74"/>
    <mergeCell ref="A71:A74"/>
    <mergeCell ref="B72:G72"/>
    <mergeCell ref="H72:M72"/>
    <mergeCell ref="N72:S72"/>
  </mergeCells>
  <dataValidations count="11">
    <dataValidation type="custom" allowBlank="1" showInputMessage="1" showErrorMessage="1" sqref="P70:V70">
      <formula1>#REF!+#REF!+#REF!+B70+I70</formula1>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E100">
      <formula1>1</formula1>
      <formula2>999999</formula2>
    </dataValidation>
    <dataValidation type="whole" allowBlank="1" showInputMessage="1" showErrorMessage="1" errorTitle="Validar" error="Se debe declarar valores numéricos que estén en el rango de 0 a 99999999" sqref="B303:E310 N291:Q299 B291:E298 H291:K299 H303:K310 N303:Q310">
      <formula1>0</formula1>
      <formula2>999999</formula2>
    </dataValidation>
    <dataValidation type="whole" showInputMessage="1" showErrorMessage="1" errorTitle="Validar" error="Se debe declarar valores numéricos que estén en el rango de 0 a 99999999" sqref="B70:O70 H119:I119 B100:D101 N256 K100:L101 F100:F101 E101 D102 V119:W119 B140:B150 H140:H150 D140:D150 L332:L334 E332:E334 H252:H254 D252:D254 J256 P256 B256 D256 H256 F256 B252:B254 B119:C119 K109:L119 N100:O101 Q100:R101 B43:V43 F140:F149 J140:J150 L140:L150 J252:J254 L252:L254 H332:H334 O332:O334 R332:R334 H67:M68 B75:S82 E109:F119 N109:O119 Q109:R118 Z119:AA119 B251:M251">
      <formula1>0</formula1>
      <formula2>999999</formula2>
    </dataValidation>
    <dataValidation type="decimal" allowBlank="1" showInputMessage="1" showErrorMessage="1" errorTitle="Validar" error="Se debe declarar valores numéricos que estén en el rango de 0 a 99999999" sqref="F216 H238:H240 E238:E240 L234:L240 C234:C240 R226:R229 L226:L229 C226:C229 L194:L216 E218 O234:O240 K218 O226:O229 R234:R240 N218 Q218 N216 D194:D216 J194:J216 B194:B216 H194:H216 F234:F237">
      <formula1>0</formula1>
      <formula2>999999.999999</formula2>
    </dataValidation>
    <dataValidation type="custom" allowBlank="1" showInputMessage="1" showErrorMessage="1" sqref="Q55:S55 N54:P55">
      <formula1>#REF!+#REF!+#REF!+#REF!+#REF!</formula1>
    </dataValidation>
    <dataValidation type="whole" showErrorMessage="1" errorTitle="Validar" error="Se debe declarar valores numéricos que estén en el rango de 0 a 99999999" promptTitle="Valor" sqref="B56:AE56 B37:AE37 B35:S36 B41:M42 B50:V50 B48:S49 B54:M55 B61:S63 B67:G68">
      <formula1>0</formula1>
      <formula2>9999999</formula2>
    </dataValidation>
    <dataValidation type="custom" allowBlank="1" showInputMessage="1" showErrorMessage="1" sqref="AD43:AE43">
      <formula1>#REF!+#REF!+#REF!+I43+T43</formula1>
    </dataValidation>
    <dataValidation type="custom" allowBlank="1" showInputMessage="1" showErrorMessage="1" sqref="W43:Y43">
      <formula1>#REF!+#REF!+#REF!+B43+N43</formula1>
    </dataValidation>
    <dataValidation type="custom" allowBlank="1" showInputMessage="1" showErrorMessage="1" sqref="Z43:AC43">
      <formula1>#REF!+#REF!+#REF!+D43+P43</formula1>
    </dataValidation>
    <dataValidation type="whole" showInputMessage="1" showErrorMessage="1" errorTitle="Validar" error="Se debe declarar valores numéricos que estén en el rango de 0 a 99999999" sqref="B261:M263 F20:F28 N20:O28">
      <formula1>0</formula1>
      <formula2>9999999</formula2>
    </dataValidation>
  </dataValidations>
  <printOptions horizontalCentered="1"/>
  <pageMargins left="0.55118110236220474" right="0.47244094488188981" top="0.47244094488188981" bottom="0.43307086614173229" header="0.31496062992125984" footer="0.31496062992125984"/>
  <pageSetup scale="59" fitToHeight="10" orientation="landscape" r:id="rId1"/>
  <headerFooter>
    <oddFooter>Página &amp;P de &amp;F</oddFooter>
  </headerFooter>
  <rowBreaks count="10" manualBreakCount="10">
    <brk id="70" max="18" man="1"/>
    <brk id="105" max="18" man="1"/>
    <brk id="134" max="18" man="1"/>
    <brk id="163" max="18" man="1"/>
    <brk id="188" max="18" man="1"/>
    <brk id="216" max="18" man="1"/>
    <brk id="246" max="18" man="1"/>
    <brk id="282" max="18" man="1"/>
    <brk id="311" max="18" man="1"/>
    <brk id="340"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5"/>
  <sheetViews>
    <sheetView zoomScale="70" zoomScaleNormal="70" zoomScaleSheetLayoutView="145" workbookViewId="0">
      <selection activeCell="A16" sqref="A16:XFD16"/>
    </sheetView>
  </sheetViews>
  <sheetFormatPr baseColWidth="10" defaultColWidth="11" defaultRowHeight="16.8" x14ac:dyDescent="0.4"/>
  <cols>
    <col min="1" max="1" width="57.09765625" style="3" customWidth="1"/>
    <col min="2" max="2" width="12" style="2" customWidth="1"/>
    <col min="3" max="3" width="11.3984375" style="2" customWidth="1"/>
    <col min="4" max="4" width="10.5" style="2" customWidth="1"/>
    <col min="5" max="5" width="10.796875" style="2" bestFit="1" customWidth="1"/>
    <col min="6" max="6" width="9" style="2" bestFit="1" customWidth="1"/>
    <col min="7" max="7" width="9.296875" style="2" customWidth="1"/>
    <col min="8" max="8" width="8.59765625" style="2" customWidth="1"/>
    <col min="9" max="9" width="10" style="2" bestFit="1" customWidth="1"/>
    <col min="10" max="10" width="7.59765625" style="2" customWidth="1"/>
    <col min="11" max="11" width="12.19921875" style="2" bestFit="1" customWidth="1"/>
    <col min="12" max="12" width="6.8984375" style="2" bestFit="1" customWidth="1"/>
    <col min="13" max="13" width="8.19921875" style="2" customWidth="1"/>
    <col min="14" max="15" width="6.8984375" style="2" bestFit="1" customWidth="1"/>
    <col min="16" max="16" width="4.8984375" style="2" bestFit="1" customWidth="1"/>
    <col min="17" max="18" width="6.8984375" style="2" bestFit="1" customWidth="1"/>
    <col min="19" max="19" width="4.8984375" style="2" bestFit="1" customWidth="1"/>
    <col min="20" max="20" width="9.59765625" style="2" customWidth="1"/>
    <col min="21" max="21" width="10.09765625" style="2" customWidth="1"/>
    <col min="22" max="22" width="6.59765625" style="2" bestFit="1" customWidth="1"/>
    <col min="23" max="23" width="6.09765625" style="2" customWidth="1"/>
    <col min="24" max="24" width="7.5" style="2" customWidth="1"/>
    <col min="25" max="25" width="8.59765625" style="2" bestFit="1" customWidth="1"/>
    <col min="26" max="28" width="8.5" style="2" customWidth="1"/>
    <col min="29" max="16384" width="11" style="2"/>
  </cols>
  <sheetData>
    <row r="1" spans="1:19" x14ac:dyDescent="0.4">
      <c r="A1" s="1"/>
    </row>
    <row r="2" spans="1:19" ht="18" x14ac:dyDescent="0.4">
      <c r="A2" s="252" t="s">
        <v>297</v>
      </c>
      <c r="B2" s="252"/>
      <c r="C2" s="252"/>
      <c r="D2" s="252"/>
      <c r="E2" s="252"/>
      <c r="F2" s="252"/>
      <c r="G2" s="252"/>
      <c r="H2" s="252"/>
      <c r="I2" s="252"/>
      <c r="J2" s="252"/>
      <c r="K2" s="252"/>
      <c r="L2" s="252"/>
      <c r="M2" s="252"/>
      <c r="N2" s="252"/>
      <c r="O2" s="252"/>
      <c r="P2" s="252"/>
      <c r="Q2" s="252"/>
      <c r="R2" s="252"/>
      <c r="S2" s="252"/>
    </row>
    <row r="3" spans="1:19" x14ac:dyDescent="0.4">
      <c r="B3" s="4"/>
      <c r="C3" s="4"/>
      <c r="D3" s="4"/>
      <c r="E3" s="4"/>
      <c r="F3" s="4"/>
      <c r="G3" s="4"/>
      <c r="H3" s="4"/>
      <c r="I3" s="4"/>
      <c r="J3" s="4"/>
      <c r="K3" s="4"/>
      <c r="L3" s="4"/>
      <c r="M3" s="4"/>
      <c r="N3" s="4"/>
      <c r="O3" s="4"/>
      <c r="P3" s="4"/>
    </row>
    <row r="4" spans="1:19" x14ac:dyDescent="0.4">
      <c r="A4" s="206" t="s">
        <v>0</v>
      </c>
      <c r="B4" s="250"/>
      <c r="C4" s="251"/>
      <c r="D4" s="251"/>
      <c r="E4" s="250"/>
      <c r="F4" s="250"/>
      <c r="G4" s="250"/>
      <c r="H4" s="250"/>
      <c r="I4" s="251"/>
      <c r="J4" s="250"/>
      <c r="K4" s="250"/>
      <c r="L4" s="250"/>
      <c r="M4" s="32"/>
      <c r="N4" s="32"/>
      <c r="O4" s="32"/>
      <c r="P4" s="32"/>
      <c r="Q4" s="32"/>
      <c r="R4" s="32"/>
      <c r="S4" s="32"/>
    </row>
    <row r="6" spans="1:19" s="229" customFormat="1" ht="16.2" x14ac:dyDescent="0.4">
      <c r="B6" s="205" t="s">
        <v>32</v>
      </c>
      <c r="C6" s="205" t="s">
        <v>228</v>
      </c>
      <c r="D6" s="253" t="s">
        <v>211</v>
      </c>
    </row>
    <row r="7" spans="1:19" s="229" customFormat="1" ht="16.2" x14ac:dyDescent="0.4">
      <c r="A7" s="254" t="s">
        <v>208</v>
      </c>
      <c r="B7" s="230"/>
      <c r="C7" s="230"/>
      <c r="D7" s="231"/>
    </row>
    <row r="8" spans="1:19" s="229" customFormat="1" ht="16.2" x14ac:dyDescent="0.4">
      <c r="B8" s="232"/>
      <c r="C8" s="232"/>
      <c r="D8" s="16"/>
    </row>
    <row r="9" spans="1:19" s="229" customFormat="1" ht="16.2" x14ac:dyDescent="0.4">
      <c r="B9" s="256" t="s">
        <v>32</v>
      </c>
      <c r="C9" s="256" t="s">
        <v>228</v>
      </c>
      <c r="D9" s="16"/>
    </row>
    <row r="10" spans="1:19" s="229" customFormat="1" ht="16.2" x14ac:dyDescent="0.4">
      <c r="A10" s="255" t="s">
        <v>229</v>
      </c>
      <c r="B10" s="233"/>
      <c r="C10" s="233"/>
      <c r="D10" s="16"/>
    </row>
    <row r="11" spans="1:19" s="229" customFormat="1" ht="16.2" x14ac:dyDescent="0.4"/>
    <row r="12" spans="1:19" s="229" customFormat="1" x14ac:dyDescent="0.4">
      <c r="A12" s="269" t="s">
        <v>272</v>
      </c>
      <c r="B12" s="512"/>
      <c r="C12" s="512"/>
      <c r="D12" s="512"/>
      <c r="E12" s="512"/>
      <c r="F12" s="512"/>
      <c r="G12" s="512"/>
      <c r="H12" s="512"/>
      <c r="I12" s="512"/>
      <c r="J12" s="513"/>
    </row>
    <row r="13" spans="1:19" s="229" customFormat="1" x14ac:dyDescent="0.4">
      <c r="A13" s="270" t="s">
        <v>230</v>
      </c>
      <c r="B13" s="499"/>
      <c r="C13" s="499"/>
      <c r="D13" s="499"/>
      <c r="E13" s="499"/>
      <c r="F13" s="499"/>
      <c r="G13" s="499"/>
      <c r="H13" s="499"/>
      <c r="I13" s="499"/>
      <c r="J13" s="500"/>
    </row>
    <row r="14" spans="1:19" s="229" customFormat="1" x14ac:dyDescent="0.4">
      <c r="A14" s="270" t="s">
        <v>231</v>
      </c>
      <c r="B14" s="499"/>
      <c r="C14" s="499"/>
      <c r="D14" s="499"/>
      <c r="E14" s="499"/>
      <c r="F14" s="499"/>
      <c r="G14" s="499"/>
      <c r="H14" s="499"/>
      <c r="I14" s="499"/>
      <c r="J14" s="500"/>
    </row>
    <row r="15" spans="1:19" s="229" customFormat="1" x14ac:dyDescent="0.4">
      <c r="A15" s="270" t="s">
        <v>232</v>
      </c>
      <c r="B15" s="499"/>
      <c r="C15" s="499"/>
      <c r="D15" s="499"/>
      <c r="E15" s="499"/>
      <c r="F15" s="499"/>
      <c r="G15" s="499"/>
      <c r="H15" s="499"/>
      <c r="I15" s="499"/>
      <c r="J15" s="500"/>
    </row>
    <row r="16" spans="1:19" s="229" customFormat="1" x14ac:dyDescent="0.4">
      <c r="A16" s="270" t="s">
        <v>216</v>
      </c>
      <c r="B16" s="506"/>
      <c r="C16" s="506"/>
      <c r="D16" s="506"/>
      <c r="E16" s="506"/>
      <c r="F16" s="506"/>
      <c r="G16" s="506"/>
      <c r="H16" s="506"/>
      <c r="I16" s="506"/>
      <c r="J16" s="507"/>
    </row>
    <row r="17" spans="1:19" s="229" customFormat="1" x14ac:dyDescent="0.4">
      <c r="A17" s="270" t="s">
        <v>233</v>
      </c>
      <c r="B17" s="499"/>
      <c r="C17" s="499"/>
      <c r="D17" s="499"/>
      <c r="E17" s="499"/>
      <c r="F17" s="499"/>
      <c r="G17" s="499"/>
      <c r="H17" s="499"/>
      <c r="I17" s="499"/>
      <c r="J17" s="500"/>
    </row>
    <row r="18" spans="1:19" s="229" customFormat="1" x14ac:dyDescent="0.4">
      <c r="A18" s="270" t="s">
        <v>234</v>
      </c>
      <c r="B18" s="499"/>
      <c r="C18" s="499"/>
      <c r="D18" s="499"/>
      <c r="E18" s="499"/>
      <c r="F18" s="499"/>
      <c r="G18" s="499"/>
      <c r="H18" s="499"/>
      <c r="I18" s="499"/>
      <c r="J18" s="500"/>
    </row>
    <row r="19" spans="1:19" s="229" customFormat="1" ht="16.2" x14ac:dyDescent="0.4">
      <c r="A19" s="257" t="s">
        <v>235</v>
      </c>
      <c r="B19" s="504"/>
      <c r="C19" s="504"/>
      <c r="D19" s="504"/>
      <c r="E19" s="504"/>
      <c r="F19" s="504"/>
      <c r="G19" s="504"/>
      <c r="H19" s="504"/>
      <c r="I19" s="504"/>
      <c r="J19" s="505"/>
    </row>
    <row r="20" spans="1:19" s="229" customFormat="1" ht="16.2" x14ac:dyDescent="0.4"/>
    <row r="21" spans="1:19" s="229" customFormat="1" ht="16.2" x14ac:dyDescent="0.4">
      <c r="A21" s="534" t="s">
        <v>236</v>
      </c>
      <c r="B21" s="534"/>
      <c r="C21" s="534"/>
      <c r="D21" s="534"/>
      <c r="E21" s="534"/>
      <c r="F21" s="534"/>
      <c r="G21" s="534"/>
      <c r="H21" s="534"/>
      <c r="I21" s="534"/>
      <c r="J21" s="534"/>
      <c r="K21" s="534"/>
      <c r="L21" s="534"/>
      <c r="M21" s="534"/>
      <c r="N21" s="534"/>
      <c r="O21" s="534"/>
      <c r="P21" s="534"/>
      <c r="Q21" s="534"/>
      <c r="R21" s="534"/>
      <c r="S21" s="534"/>
    </row>
    <row r="22" spans="1:19" s="229" customFormat="1" ht="16.2" x14ac:dyDescent="0.4"/>
    <row r="23" spans="1:19" s="229" customFormat="1" ht="16.2" x14ac:dyDescent="0.4">
      <c r="A23" s="539" t="s">
        <v>237</v>
      </c>
      <c r="B23" s="542" t="s">
        <v>299</v>
      </c>
      <c r="C23" s="543"/>
      <c r="D23" s="544"/>
      <c r="E23" s="230"/>
    </row>
    <row r="24" spans="1:19" s="229" customFormat="1" ht="16.2" x14ac:dyDescent="0.4">
      <c r="A24" s="540"/>
      <c r="B24" s="545" t="s">
        <v>300</v>
      </c>
      <c r="C24" s="546"/>
      <c r="D24" s="547"/>
      <c r="E24" s="230"/>
      <c r="F24" s="232"/>
      <c r="G24" s="232"/>
    </row>
    <row r="25" spans="1:19" s="229" customFormat="1" ht="16.2" x14ac:dyDescent="0.4">
      <c r="A25" s="540"/>
      <c r="B25" s="545" t="s">
        <v>18</v>
      </c>
      <c r="C25" s="546"/>
      <c r="D25" s="547"/>
      <c r="E25" s="230"/>
      <c r="F25" s="232"/>
      <c r="G25" s="232"/>
    </row>
    <row r="26" spans="1:19" s="229" customFormat="1" ht="16.2" x14ac:dyDescent="0.4">
      <c r="A26" s="540"/>
      <c r="B26" s="545" t="s">
        <v>49</v>
      </c>
      <c r="C26" s="546"/>
      <c r="D26" s="547"/>
      <c r="E26" s="230"/>
      <c r="F26" s="232"/>
      <c r="G26" s="232"/>
    </row>
    <row r="27" spans="1:19" s="229" customFormat="1" ht="16.2" x14ac:dyDescent="0.4">
      <c r="A27" s="540"/>
      <c r="B27" s="545" t="s">
        <v>50</v>
      </c>
      <c r="C27" s="546"/>
      <c r="D27" s="547"/>
      <c r="E27" s="230"/>
      <c r="F27" s="232"/>
      <c r="G27" s="232"/>
    </row>
    <row r="28" spans="1:19" s="229" customFormat="1" ht="16.2" x14ac:dyDescent="0.4">
      <c r="A28" s="541"/>
      <c r="B28" s="548" t="s">
        <v>51</v>
      </c>
      <c r="C28" s="549"/>
      <c r="D28" s="550"/>
      <c r="E28" s="230"/>
      <c r="F28" s="232"/>
      <c r="G28" s="232"/>
    </row>
    <row r="29" spans="1:19" s="229" customFormat="1" ht="16.2" x14ac:dyDescent="0.4"/>
    <row r="30" spans="1:19" s="229" customFormat="1" ht="16.2" x14ac:dyDescent="0.4">
      <c r="E30" s="277" t="s">
        <v>262</v>
      </c>
    </row>
    <row r="31" spans="1:19" s="229" customFormat="1" ht="16.2" x14ac:dyDescent="0.4">
      <c r="A31" s="531" t="s">
        <v>242</v>
      </c>
      <c r="B31" s="398" t="s">
        <v>238</v>
      </c>
      <c r="C31" s="398"/>
      <c r="D31" s="271"/>
      <c r="E31" s="272"/>
    </row>
    <row r="32" spans="1:19" s="229" customFormat="1" ht="16.2" x14ac:dyDescent="0.4">
      <c r="A32" s="532"/>
      <c r="B32" s="398" t="s">
        <v>239</v>
      </c>
      <c r="C32" s="398"/>
      <c r="D32" s="273"/>
      <c r="E32" s="274"/>
    </row>
    <row r="33" spans="1:7" s="229" customFormat="1" ht="16.2" x14ac:dyDescent="0.4">
      <c r="A33" s="532"/>
      <c r="B33" s="398" t="s">
        <v>240</v>
      </c>
      <c r="C33" s="398"/>
      <c r="D33" s="273"/>
      <c r="E33" s="274"/>
    </row>
    <row r="34" spans="1:7" s="229" customFormat="1" ht="16.2" x14ac:dyDescent="0.4">
      <c r="A34" s="533"/>
      <c r="B34" s="398" t="s">
        <v>241</v>
      </c>
      <c r="C34" s="398"/>
      <c r="D34" s="275"/>
      <c r="E34" s="276"/>
    </row>
    <row r="35" spans="1:7" s="229" customFormat="1" ht="16.2" x14ac:dyDescent="0.4"/>
    <row r="36" spans="1:7" s="229" customFormat="1" ht="34.799999999999997" customHeight="1" x14ac:dyDescent="0.4">
      <c r="B36" s="256" t="s">
        <v>243</v>
      </c>
      <c r="C36" s="256" t="s">
        <v>244</v>
      </c>
    </row>
    <row r="37" spans="1:7" s="229" customFormat="1" ht="16.2" x14ac:dyDescent="0.4">
      <c r="A37" s="258" t="s">
        <v>245</v>
      </c>
      <c r="B37" s="236"/>
      <c r="C37" s="235"/>
    </row>
    <row r="38" spans="1:7" s="229" customFormat="1" ht="16.2" x14ac:dyDescent="0.4">
      <c r="B38" s="16"/>
      <c r="C38" s="16"/>
    </row>
    <row r="39" spans="1:7" s="229" customFormat="1" ht="16.2" x14ac:dyDescent="0.4">
      <c r="B39" s="256" t="s">
        <v>32</v>
      </c>
      <c r="C39" s="256" t="s">
        <v>228</v>
      </c>
    </row>
    <row r="40" spans="1:7" s="229" customFormat="1" ht="32.4" x14ac:dyDescent="0.4">
      <c r="A40" s="259" t="s">
        <v>301</v>
      </c>
      <c r="B40" s="233"/>
      <c r="C40" s="234"/>
    </row>
    <row r="41" spans="1:7" s="229" customFormat="1" ht="16.2" x14ac:dyDescent="0.4"/>
    <row r="42" spans="1:7" s="229" customFormat="1" ht="16.2" x14ac:dyDescent="0.4">
      <c r="A42" s="16"/>
      <c r="B42" s="256" t="s">
        <v>32</v>
      </c>
      <c r="C42" s="253" t="s">
        <v>228</v>
      </c>
    </row>
    <row r="43" spans="1:7" s="229" customFormat="1" ht="16.2" x14ac:dyDescent="0.4">
      <c r="A43" s="258" t="s">
        <v>302</v>
      </c>
      <c r="B43" s="234"/>
      <c r="C43" s="230"/>
    </row>
    <row r="44" spans="1:7" s="229" customFormat="1" ht="16.2" x14ac:dyDescent="0.4">
      <c r="A44" s="13"/>
      <c r="B44" s="237"/>
      <c r="C44" s="237"/>
      <c r="D44" s="16"/>
    </row>
    <row r="45" spans="1:7" s="229" customFormat="1" ht="16.2" x14ac:dyDescent="0.4">
      <c r="B45" s="256" t="s">
        <v>32</v>
      </c>
      <c r="C45" s="256" t="s">
        <v>228</v>
      </c>
      <c r="D45" s="16"/>
      <c r="E45" s="16"/>
      <c r="F45" s="16"/>
      <c r="G45" s="16"/>
    </row>
    <row r="46" spans="1:7" s="229" customFormat="1" ht="28.5" customHeight="1" x14ac:dyDescent="0.4">
      <c r="A46" s="260" t="s">
        <v>303</v>
      </c>
      <c r="B46" s="233"/>
      <c r="C46" s="234"/>
      <c r="D46" s="16"/>
      <c r="E46" s="16"/>
      <c r="F46" s="16"/>
      <c r="G46" s="16"/>
    </row>
    <row r="47" spans="1:7" s="229" customFormat="1" ht="16.2" x14ac:dyDescent="0.4">
      <c r="A47" s="13"/>
      <c r="B47" s="237"/>
      <c r="C47" s="237"/>
      <c r="D47" s="16"/>
      <c r="E47" s="16"/>
      <c r="F47" s="16"/>
      <c r="G47" s="16"/>
    </row>
    <row r="48" spans="1:7" s="229" customFormat="1" ht="16.2" x14ac:dyDescent="0.4">
      <c r="A48" s="13"/>
      <c r="B48" s="256" t="s">
        <v>32</v>
      </c>
      <c r="C48" s="256" t="s">
        <v>228</v>
      </c>
      <c r="D48" s="238"/>
      <c r="E48" s="238"/>
      <c r="F48" s="238"/>
      <c r="G48" s="238"/>
    </row>
    <row r="49" spans="1:7" s="229" customFormat="1" ht="16.2" x14ac:dyDescent="0.4">
      <c r="A49" s="261" t="s">
        <v>247</v>
      </c>
      <c r="B49" s="233"/>
      <c r="C49" s="234"/>
      <c r="D49" s="238"/>
      <c r="E49" s="238"/>
      <c r="F49" s="238"/>
      <c r="G49" s="238"/>
    </row>
    <row r="50" spans="1:7" s="229" customFormat="1" ht="16.2" x14ac:dyDescent="0.4"/>
    <row r="51" spans="1:7" s="229" customFormat="1" ht="16.2" x14ac:dyDescent="0.4">
      <c r="B51" s="256" t="s">
        <v>32</v>
      </c>
      <c r="C51" s="256" t="s">
        <v>228</v>
      </c>
    </row>
    <row r="52" spans="1:7" s="229" customFormat="1" ht="32.4" x14ac:dyDescent="0.4">
      <c r="A52" s="259" t="s">
        <v>246</v>
      </c>
      <c r="B52" s="233"/>
      <c r="C52" s="234"/>
    </row>
    <row r="53" spans="1:7" s="229" customFormat="1" ht="16.2" x14ac:dyDescent="0.4"/>
    <row r="54" spans="1:7" s="229" customFormat="1" ht="16.2" x14ac:dyDescent="0.4">
      <c r="A54" s="278" t="s">
        <v>248</v>
      </c>
      <c r="B54" s="239"/>
    </row>
    <row r="55" spans="1:7" s="229" customFormat="1" ht="16.2" x14ac:dyDescent="0.4"/>
    <row r="56" spans="1:7" s="229" customFormat="1" ht="16.2" x14ac:dyDescent="0.4">
      <c r="B56" s="256" t="s">
        <v>32</v>
      </c>
      <c r="C56" s="256" t="s">
        <v>228</v>
      </c>
      <c r="D56" s="256" t="s">
        <v>211</v>
      </c>
    </row>
    <row r="57" spans="1:7" s="229" customFormat="1" ht="32.4" customHeight="1" x14ac:dyDescent="0.4">
      <c r="A57" s="262" t="s">
        <v>249</v>
      </c>
      <c r="B57" s="233"/>
      <c r="C57" s="233"/>
      <c r="D57" s="235"/>
    </row>
    <row r="58" spans="1:7" s="229" customFormat="1" ht="16.2" x14ac:dyDescent="0.4"/>
    <row r="59" spans="1:7" s="229" customFormat="1" ht="16.2" x14ac:dyDescent="0.4">
      <c r="B59" s="256" t="s">
        <v>32</v>
      </c>
      <c r="C59" s="256" t="s">
        <v>228</v>
      </c>
      <c r="D59" s="256" t="s">
        <v>211</v>
      </c>
    </row>
    <row r="60" spans="1:7" s="229" customFormat="1" ht="16.2" x14ac:dyDescent="0.4">
      <c r="A60" s="259" t="s">
        <v>250</v>
      </c>
      <c r="B60" s="233"/>
      <c r="C60" s="233"/>
      <c r="D60" s="235"/>
    </row>
    <row r="61" spans="1:7" s="229" customFormat="1" ht="16.2" x14ac:dyDescent="0.4"/>
    <row r="62" spans="1:7" s="229" customFormat="1" ht="16.2" x14ac:dyDescent="0.4">
      <c r="B62" s="256" t="s">
        <v>32</v>
      </c>
      <c r="C62" s="256" t="s">
        <v>228</v>
      </c>
      <c r="D62" s="256" t="s">
        <v>211</v>
      </c>
    </row>
    <row r="63" spans="1:7" s="229" customFormat="1" ht="32.4" x14ac:dyDescent="0.4">
      <c r="A63" s="255" t="s">
        <v>251</v>
      </c>
      <c r="B63" s="233"/>
      <c r="C63" s="233"/>
      <c r="D63" s="235"/>
    </row>
    <row r="64" spans="1:7" s="229" customFormat="1" ht="16.2" x14ac:dyDescent="0.4"/>
    <row r="65" spans="1:7" s="229" customFormat="1" ht="16.2" x14ac:dyDescent="0.4">
      <c r="B65" s="256" t="s">
        <v>32</v>
      </c>
      <c r="C65" s="256" t="s">
        <v>228</v>
      </c>
      <c r="D65" s="256" t="s">
        <v>211</v>
      </c>
    </row>
    <row r="66" spans="1:7" s="229" customFormat="1" ht="16.2" customHeight="1" x14ac:dyDescent="0.4">
      <c r="A66" s="259" t="s">
        <v>252</v>
      </c>
      <c r="B66" s="233"/>
      <c r="C66" s="233"/>
      <c r="D66" s="235"/>
    </row>
    <row r="67" spans="1:7" s="229" customFormat="1" ht="16.2" x14ac:dyDescent="0.4"/>
    <row r="68" spans="1:7" s="229" customFormat="1" ht="16.2" x14ac:dyDescent="0.4">
      <c r="B68" s="256" t="s">
        <v>32</v>
      </c>
      <c r="C68" s="256" t="s">
        <v>228</v>
      </c>
      <c r="D68" s="256" t="s">
        <v>211</v>
      </c>
    </row>
    <row r="69" spans="1:7" s="229" customFormat="1" ht="32.4" customHeight="1" x14ac:dyDescent="0.4">
      <c r="A69" s="262" t="s">
        <v>253</v>
      </c>
      <c r="B69" s="233"/>
      <c r="C69" s="233"/>
      <c r="D69" s="235"/>
    </row>
    <row r="70" spans="1:7" s="229" customFormat="1" ht="16.2" x14ac:dyDescent="0.4"/>
    <row r="71" spans="1:7" s="229" customFormat="1" ht="16.2" x14ac:dyDescent="0.4">
      <c r="B71" s="256" t="s">
        <v>32</v>
      </c>
      <c r="C71" s="256" t="s">
        <v>228</v>
      </c>
      <c r="D71" s="256" t="s">
        <v>211</v>
      </c>
    </row>
    <row r="72" spans="1:7" s="229" customFormat="1" ht="32.4" x14ac:dyDescent="0.4">
      <c r="A72" s="259" t="s">
        <v>254</v>
      </c>
      <c r="B72" s="233"/>
      <c r="C72" s="233"/>
      <c r="D72" s="235"/>
    </row>
    <row r="73" spans="1:7" s="229" customFormat="1" ht="16.2" x14ac:dyDescent="0.4"/>
    <row r="74" spans="1:7" s="229" customFormat="1" ht="16.2" x14ac:dyDescent="0.4">
      <c r="B74" s="16"/>
      <c r="C74" s="16"/>
    </row>
    <row r="75" spans="1:7" s="229" customFormat="1" ht="16.2" x14ac:dyDescent="0.4">
      <c r="B75" s="16"/>
      <c r="C75" s="16"/>
      <c r="D75" s="398" t="s">
        <v>255</v>
      </c>
      <c r="E75" s="398"/>
      <c r="F75" s="398"/>
    </row>
    <row r="76" spans="1:7" s="229" customFormat="1" ht="16.2" x14ac:dyDescent="0.4">
      <c r="B76" s="256" t="s">
        <v>32</v>
      </c>
      <c r="C76" s="256" t="s">
        <v>228</v>
      </c>
      <c r="D76" s="202" t="s">
        <v>256</v>
      </c>
      <c r="E76" s="202" t="s">
        <v>257</v>
      </c>
      <c r="F76" s="202" t="s">
        <v>258</v>
      </c>
    </row>
    <row r="77" spans="1:7" s="229" customFormat="1" ht="32.4" x14ac:dyDescent="0.4">
      <c r="A77" s="259" t="s">
        <v>259</v>
      </c>
      <c r="B77" s="233"/>
      <c r="C77" s="233"/>
      <c r="D77" s="34"/>
      <c r="E77" s="34"/>
      <c r="F77" s="34"/>
    </row>
    <row r="78" spans="1:7" s="229" customFormat="1" ht="16.2" x14ac:dyDescent="0.4">
      <c r="B78" s="16"/>
      <c r="C78" s="16"/>
    </row>
    <row r="79" spans="1:7" s="229" customFormat="1" ht="16.2" x14ac:dyDescent="0.4"/>
    <row r="80" spans="1:7" s="229" customFormat="1" ht="16.2" x14ac:dyDescent="0.4">
      <c r="B80" s="357" t="s">
        <v>32</v>
      </c>
      <c r="C80" s="357" t="s">
        <v>33</v>
      </c>
      <c r="D80" s="333" t="s">
        <v>211</v>
      </c>
      <c r="E80" s="398" t="s">
        <v>255</v>
      </c>
      <c r="F80" s="398"/>
      <c r="G80" s="398"/>
    </row>
    <row r="81" spans="1:23" s="229" customFormat="1" ht="16.2" x14ac:dyDescent="0.4">
      <c r="B81" s="358"/>
      <c r="C81" s="358"/>
      <c r="D81" s="333"/>
      <c r="E81" s="213">
        <v>1</v>
      </c>
      <c r="F81" s="213">
        <v>2</v>
      </c>
      <c r="G81" s="213">
        <v>3</v>
      </c>
    </row>
    <row r="82" spans="1:23" s="229" customFormat="1" ht="16.2" customHeight="1" x14ac:dyDescent="0.4">
      <c r="A82" s="263" t="s">
        <v>264</v>
      </c>
      <c r="B82" s="233"/>
      <c r="C82" s="233"/>
      <c r="D82" s="233"/>
      <c r="E82" s="233"/>
      <c r="F82" s="233"/>
      <c r="G82" s="234"/>
    </row>
    <row r="83" spans="1:23" s="229" customFormat="1" ht="16.2" x14ac:dyDescent="0.4">
      <c r="A83" s="241"/>
      <c r="B83" s="232"/>
      <c r="C83" s="232"/>
      <c r="H83" s="16"/>
      <c r="I83" s="16"/>
      <c r="J83" s="16"/>
      <c r="K83" s="16"/>
      <c r="L83" s="16"/>
      <c r="M83" s="16"/>
      <c r="N83" s="16"/>
      <c r="O83" s="16"/>
      <c r="P83" s="16"/>
      <c r="Q83" s="16"/>
      <c r="R83" s="16"/>
      <c r="S83" s="16"/>
      <c r="T83" s="16"/>
      <c r="U83" s="16"/>
      <c r="V83" s="16"/>
      <c r="W83" s="16"/>
    </row>
    <row r="84" spans="1:23" s="229" customFormat="1" ht="16.2" x14ac:dyDescent="0.4">
      <c r="A84" s="535" t="s">
        <v>265</v>
      </c>
      <c r="B84" s="215" t="s">
        <v>32</v>
      </c>
      <c r="C84" s="279"/>
      <c r="D84" s="528" t="s">
        <v>298</v>
      </c>
      <c r="E84" s="528"/>
      <c r="F84" s="528"/>
      <c r="G84" s="528"/>
      <c r="H84" s="16"/>
      <c r="I84" s="16"/>
      <c r="J84" s="16"/>
      <c r="K84" s="16"/>
      <c r="L84" s="16"/>
      <c r="M84" s="16"/>
      <c r="N84" s="16"/>
      <c r="O84" s="16"/>
      <c r="P84" s="16"/>
      <c r="Q84" s="16"/>
      <c r="R84" s="16"/>
      <c r="S84" s="16"/>
      <c r="T84" s="16"/>
      <c r="U84" s="16"/>
      <c r="V84" s="16"/>
      <c r="W84" s="16"/>
    </row>
    <row r="85" spans="1:23" s="229" customFormat="1" ht="16.2" x14ac:dyDescent="0.4">
      <c r="A85" s="536"/>
      <c r="B85" s="215" t="s">
        <v>228</v>
      </c>
      <c r="C85" s="280"/>
      <c r="D85" s="283">
        <v>1</v>
      </c>
      <c r="E85" s="501" t="s">
        <v>210</v>
      </c>
      <c r="F85" s="502"/>
      <c r="G85" s="503"/>
      <c r="H85" s="16"/>
      <c r="I85" s="16"/>
      <c r="J85" s="16"/>
      <c r="K85" s="16"/>
      <c r="L85" s="16"/>
      <c r="M85" s="16"/>
      <c r="N85" s="16"/>
      <c r="O85" s="16"/>
      <c r="P85" s="16"/>
      <c r="Q85" s="16"/>
      <c r="R85" s="16"/>
      <c r="S85" s="16"/>
      <c r="T85" s="16"/>
      <c r="U85" s="16"/>
      <c r="V85" s="16"/>
      <c r="W85" s="16"/>
    </row>
    <row r="86" spans="1:23" s="229" customFormat="1" ht="16.2" x14ac:dyDescent="0.4">
      <c r="A86" s="536"/>
      <c r="B86" s="216" t="s">
        <v>260</v>
      </c>
      <c r="C86" s="281"/>
      <c r="D86" s="284">
        <v>2</v>
      </c>
      <c r="E86" s="529" t="s">
        <v>209</v>
      </c>
      <c r="F86" s="529"/>
      <c r="G86" s="530"/>
      <c r="H86" s="16"/>
      <c r="I86" s="16"/>
      <c r="J86" s="16"/>
      <c r="K86" s="16"/>
      <c r="L86" s="16"/>
      <c r="M86" s="16"/>
      <c r="N86" s="16"/>
      <c r="O86" s="16"/>
      <c r="P86" s="16"/>
      <c r="Q86" s="16"/>
      <c r="R86" s="16"/>
      <c r="S86" s="16"/>
      <c r="T86" s="16"/>
      <c r="U86" s="16"/>
      <c r="V86" s="16"/>
      <c r="W86" s="16"/>
    </row>
    <row r="87" spans="1:23" s="229" customFormat="1" ht="32.4" x14ac:dyDescent="0.4">
      <c r="A87" s="536"/>
      <c r="B87" s="216" t="s">
        <v>261</v>
      </c>
      <c r="C87" s="281"/>
      <c r="D87" s="284">
        <v>3</v>
      </c>
      <c r="E87" s="529" t="s">
        <v>263</v>
      </c>
      <c r="F87" s="529"/>
      <c r="G87" s="530"/>
      <c r="H87" s="16"/>
      <c r="I87" s="16"/>
      <c r="J87" s="16"/>
      <c r="K87" s="16"/>
      <c r="L87" s="16"/>
      <c r="M87" s="16"/>
      <c r="N87" s="16"/>
      <c r="O87" s="16"/>
      <c r="P87" s="16"/>
      <c r="Q87" s="16"/>
      <c r="R87" s="16"/>
      <c r="S87" s="16"/>
      <c r="T87" s="16"/>
      <c r="U87" s="16"/>
      <c r="V87" s="16"/>
      <c r="W87" s="16"/>
    </row>
    <row r="88" spans="1:23" s="229" customFormat="1" ht="16.2" x14ac:dyDescent="0.4">
      <c r="A88" s="536"/>
      <c r="B88" s="216" t="s">
        <v>262</v>
      </c>
      <c r="C88" s="282"/>
      <c r="D88" s="285">
        <v>4</v>
      </c>
      <c r="E88" s="537" t="s">
        <v>266</v>
      </c>
      <c r="F88" s="537"/>
      <c r="G88" s="538"/>
      <c r="H88" s="16"/>
      <c r="I88" s="16"/>
      <c r="J88" s="16"/>
      <c r="K88" s="16"/>
      <c r="L88" s="16"/>
      <c r="M88" s="16"/>
      <c r="N88" s="16"/>
      <c r="O88" s="16"/>
      <c r="P88" s="16"/>
      <c r="Q88" s="16"/>
      <c r="R88" s="16"/>
      <c r="S88" s="16"/>
      <c r="T88" s="16"/>
      <c r="U88" s="16"/>
      <c r="V88" s="16"/>
      <c r="W88" s="16"/>
    </row>
    <row r="89" spans="1:23" s="229" customFormat="1" ht="16.2" x14ac:dyDescent="0.4">
      <c r="A89" s="241"/>
      <c r="B89" s="232"/>
      <c r="C89" s="232"/>
      <c r="D89" s="232"/>
      <c r="E89" s="232"/>
      <c r="F89" s="232"/>
      <c r="G89" s="232"/>
      <c r="H89" s="16"/>
      <c r="I89" s="16"/>
      <c r="J89" s="16"/>
      <c r="K89" s="16"/>
      <c r="L89" s="16"/>
      <c r="M89" s="16"/>
      <c r="N89" s="16"/>
      <c r="O89" s="16"/>
      <c r="P89" s="16"/>
      <c r="Q89" s="16"/>
      <c r="R89" s="16"/>
      <c r="S89" s="16"/>
      <c r="T89" s="16"/>
      <c r="U89" s="16"/>
      <c r="V89" s="16"/>
      <c r="W89" s="16"/>
    </row>
    <row r="90" spans="1:23" s="229" customFormat="1" ht="16.2" x14ac:dyDescent="0.4">
      <c r="A90" s="16"/>
      <c r="B90" s="202" t="s">
        <v>32</v>
      </c>
      <c r="C90" s="202" t="s">
        <v>228</v>
      </c>
      <c r="D90" s="202" t="s">
        <v>211</v>
      </c>
      <c r="E90" s="202" t="s">
        <v>267</v>
      </c>
      <c r="F90" s="264" t="s">
        <v>262</v>
      </c>
    </row>
    <row r="91" spans="1:23" s="229" customFormat="1" ht="16.2" x14ac:dyDescent="0.4">
      <c r="A91" s="258" t="s">
        <v>268</v>
      </c>
      <c r="B91" s="240"/>
      <c r="C91" s="240"/>
      <c r="D91" s="240"/>
      <c r="E91" s="240"/>
      <c r="F91" s="235"/>
    </row>
    <row r="92" spans="1:23" s="229" customFormat="1" ht="16.2" x14ac:dyDescent="0.4"/>
    <row r="93" spans="1:23" s="229" customFormat="1" ht="16.2" x14ac:dyDescent="0.4">
      <c r="A93" s="16"/>
      <c r="B93" s="205" t="s">
        <v>32</v>
      </c>
      <c r="C93" s="205" t="s">
        <v>228</v>
      </c>
    </row>
    <row r="94" spans="1:23" s="229" customFormat="1" ht="16.2" x14ac:dyDescent="0.4">
      <c r="A94" s="258" t="s">
        <v>269</v>
      </c>
      <c r="B94" s="233"/>
      <c r="C94" s="234"/>
    </row>
    <row r="95" spans="1:23" s="229" customFormat="1" ht="16.2" x14ac:dyDescent="0.4"/>
    <row r="96" spans="1:23" s="229" customFormat="1" x14ac:dyDescent="0.4">
      <c r="A96" s="392" t="s">
        <v>270</v>
      </c>
      <c r="B96" s="393"/>
      <c r="C96" s="393"/>
      <c r="D96" s="393"/>
      <c r="E96" s="393"/>
      <c r="F96" s="393"/>
      <c r="G96" s="394"/>
    </row>
    <row r="97" spans="1:25" s="229" customFormat="1" ht="16.2" x14ac:dyDescent="0.4">
      <c r="A97" s="266">
        <v>1</v>
      </c>
      <c r="B97" s="519">
        <v>7</v>
      </c>
      <c r="C97" s="520"/>
      <c r="D97" s="520"/>
      <c r="E97" s="520"/>
      <c r="F97" s="520"/>
      <c r="G97" s="521"/>
    </row>
    <row r="98" spans="1:25" s="229" customFormat="1" ht="16.2" x14ac:dyDescent="0.4">
      <c r="A98" s="267">
        <v>2</v>
      </c>
      <c r="B98" s="522">
        <v>8</v>
      </c>
      <c r="C98" s="523"/>
      <c r="D98" s="523"/>
      <c r="E98" s="523"/>
      <c r="F98" s="523"/>
      <c r="G98" s="524"/>
    </row>
    <row r="99" spans="1:25" s="229" customFormat="1" ht="16.2" x14ac:dyDescent="0.4">
      <c r="A99" s="267">
        <v>3</v>
      </c>
      <c r="B99" s="522">
        <v>9</v>
      </c>
      <c r="C99" s="523"/>
      <c r="D99" s="523"/>
      <c r="E99" s="523"/>
      <c r="F99" s="523"/>
      <c r="G99" s="524"/>
    </row>
    <row r="100" spans="1:25" s="229" customFormat="1" ht="16.2" x14ac:dyDescent="0.4">
      <c r="A100" s="267">
        <v>4</v>
      </c>
      <c r="B100" s="522">
        <v>10</v>
      </c>
      <c r="C100" s="523"/>
      <c r="D100" s="523"/>
      <c r="E100" s="523"/>
      <c r="F100" s="523"/>
      <c r="G100" s="524"/>
    </row>
    <row r="101" spans="1:25" s="229" customFormat="1" ht="16.2" x14ac:dyDescent="0.4">
      <c r="A101" s="267">
        <v>5</v>
      </c>
      <c r="B101" s="522">
        <v>11</v>
      </c>
      <c r="C101" s="523"/>
      <c r="D101" s="523"/>
      <c r="E101" s="523"/>
      <c r="F101" s="523"/>
      <c r="G101" s="524"/>
    </row>
    <row r="102" spans="1:25" s="229" customFormat="1" ht="16.2" x14ac:dyDescent="0.4">
      <c r="A102" s="268">
        <v>6</v>
      </c>
      <c r="B102" s="525">
        <v>12</v>
      </c>
      <c r="C102" s="526"/>
      <c r="D102" s="526"/>
      <c r="E102" s="526"/>
      <c r="F102" s="526"/>
      <c r="G102" s="527"/>
    </row>
    <row r="103" spans="1:25" s="229" customFormat="1" ht="16.2" x14ac:dyDescent="0.4"/>
    <row r="104" spans="1:25" s="229" customFormat="1" ht="16.2" x14ac:dyDescent="0.4"/>
    <row r="105" spans="1:25" x14ac:dyDescent="0.4">
      <c r="A105" s="2"/>
      <c r="C105" s="357">
        <v>2018</v>
      </c>
      <c r="D105" s="349">
        <v>2019</v>
      </c>
      <c r="E105" s="351"/>
      <c r="F105" s="333">
        <v>2020</v>
      </c>
      <c r="G105" s="333">
        <v>2021</v>
      </c>
      <c r="H105" s="333">
        <v>2022</v>
      </c>
    </row>
    <row r="106" spans="1:25" x14ac:dyDescent="0.4">
      <c r="A106" s="2"/>
      <c r="C106" s="358"/>
      <c r="D106" s="218" t="s">
        <v>217</v>
      </c>
      <c r="E106" s="218" t="s">
        <v>218</v>
      </c>
      <c r="F106" s="333"/>
      <c r="G106" s="333"/>
      <c r="H106" s="333"/>
    </row>
    <row r="107" spans="1:25" x14ac:dyDescent="0.4">
      <c r="A107" s="494" t="s">
        <v>271</v>
      </c>
      <c r="B107" s="288" t="s">
        <v>304</v>
      </c>
      <c r="C107" s="290"/>
      <c r="D107" s="77"/>
      <c r="E107" s="77"/>
      <c r="F107" s="77"/>
      <c r="G107" s="77"/>
      <c r="H107" s="287"/>
    </row>
    <row r="108" spans="1:25" s="229" customFormat="1" ht="16.2" x14ac:dyDescent="0.4">
      <c r="A108" s="495"/>
      <c r="B108" s="291" t="s">
        <v>305</v>
      </c>
      <c r="C108" s="292"/>
      <c r="D108" s="293"/>
      <c r="E108" s="293"/>
      <c r="F108" s="293"/>
      <c r="G108" s="293"/>
      <c r="H108" s="294"/>
    </row>
    <row r="109" spans="1:25" s="229" customFormat="1" ht="16.2" x14ac:dyDescent="0.4">
      <c r="A109" s="495"/>
      <c r="B109" s="289" t="s">
        <v>151</v>
      </c>
      <c r="C109" s="295">
        <f>SUM(C107:C108)</f>
        <v>0</v>
      </c>
      <c r="D109" s="296">
        <f t="shared" ref="D109:H109" si="0">SUM(D107:D108)</f>
        <v>0</v>
      </c>
      <c r="E109" s="296">
        <f t="shared" si="0"/>
        <v>0</v>
      </c>
      <c r="F109" s="296">
        <f t="shared" si="0"/>
        <v>0</v>
      </c>
      <c r="G109" s="296">
        <f t="shared" si="0"/>
        <v>0</v>
      </c>
      <c r="H109" s="297">
        <f t="shared" si="0"/>
        <v>0</v>
      </c>
    </row>
    <row r="110" spans="1:25" x14ac:dyDescent="0.4">
      <c r="A110" s="286" t="s">
        <v>14</v>
      </c>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row>
    <row r="111" spans="1:25" x14ac:dyDescent="0.4">
      <c r="A111" s="2"/>
    </row>
    <row r="112" spans="1:25" x14ac:dyDescent="0.4">
      <c r="A112" s="359" t="s">
        <v>40</v>
      </c>
      <c r="B112" s="360"/>
      <c r="C112" s="360"/>
      <c r="D112" s="360"/>
      <c r="E112" s="360"/>
      <c r="F112" s="360"/>
      <c r="G112" s="360"/>
      <c r="H112" s="360"/>
      <c r="I112" s="360"/>
      <c r="J112" s="360"/>
      <c r="K112" s="360"/>
      <c r="L112" s="360"/>
      <c r="M112" s="360"/>
      <c r="N112" s="360"/>
      <c r="O112" s="360"/>
      <c r="P112" s="360"/>
      <c r="Q112" s="360"/>
      <c r="R112" s="360"/>
      <c r="S112" s="361"/>
    </row>
    <row r="113" spans="1:25" x14ac:dyDescent="0.4">
      <c r="A113" s="496" t="s">
        <v>48</v>
      </c>
      <c r="B113" s="333">
        <v>2018</v>
      </c>
      <c r="C113" s="333"/>
      <c r="D113" s="333"/>
      <c r="E113" s="352">
        <v>2019</v>
      </c>
      <c r="F113" s="353"/>
      <c r="G113" s="353"/>
      <c r="H113" s="353"/>
      <c r="I113" s="353"/>
      <c r="J113" s="354"/>
      <c r="K113" s="333">
        <v>2020</v>
      </c>
      <c r="L113" s="333"/>
      <c r="M113" s="333"/>
      <c r="N113" s="333">
        <v>2021</v>
      </c>
      <c r="O113" s="333"/>
      <c r="P113" s="333"/>
      <c r="Q113" s="333">
        <v>2022</v>
      </c>
      <c r="R113" s="333"/>
      <c r="S113" s="333"/>
    </row>
    <row r="114" spans="1:25" x14ac:dyDescent="0.4">
      <c r="A114" s="497"/>
      <c r="B114" s="333"/>
      <c r="C114" s="333"/>
      <c r="D114" s="333"/>
      <c r="E114" s="333" t="s">
        <v>5</v>
      </c>
      <c r="F114" s="333"/>
      <c r="G114" s="333"/>
      <c r="H114" s="333" t="s">
        <v>6</v>
      </c>
      <c r="I114" s="333"/>
      <c r="J114" s="333"/>
      <c r="K114" s="333"/>
      <c r="L114" s="333"/>
      <c r="M114" s="333"/>
      <c r="N114" s="333"/>
      <c r="O114" s="333"/>
      <c r="P114" s="333"/>
      <c r="Q114" s="333"/>
      <c r="R114" s="333"/>
      <c r="S114" s="333"/>
    </row>
    <row r="115" spans="1:25" x14ac:dyDescent="0.4">
      <c r="A115" s="498"/>
      <c r="B115" s="213" t="s">
        <v>41</v>
      </c>
      <c r="C115" s="213" t="s">
        <v>42</v>
      </c>
      <c r="D115" s="213" t="s">
        <v>43</v>
      </c>
      <c r="E115" s="213" t="s">
        <v>41</v>
      </c>
      <c r="F115" s="213" t="s">
        <v>42</v>
      </c>
      <c r="G115" s="213" t="s">
        <v>43</v>
      </c>
      <c r="H115" s="213" t="s">
        <v>41</v>
      </c>
      <c r="I115" s="213" t="s">
        <v>42</v>
      </c>
      <c r="J115" s="213" t="s">
        <v>43</v>
      </c>
      <c r="K115" s="213" t="s">
        <v>41</v>
      </c>
      <c r="L115" s="213" t="s">
        <v>42</v>
      </c>
      <c r="M115" s="213" t="s">
        <v>43</v>
      </c>
      <c r="N115" s="213" t="s">
        <v>41</v>
      </c>
      <c r="O115" s="213" t="s">
        <v>42</v>
      </c>
      <c r="P115" s="213" t="s">
        <v>43</v>
      </c>
      <c r="Q115" s="213" t="s">
        <v>41</v>
      </c>
      <c r="R115" s="213" t="s">
        <v>42</v>
      </c>
      <c r="S115" s="213" t="s">
        <v>43</v>
      </c>
    </row>
    <row r="116" spans="1:25" x14ac:dyDescent="0.4">
      <c r="A116" s="7" t="s">
        <v>44</v>
      </c>
      <c r="B116" s="36"/>
      <c r="C116" s="36"/>
      <c r="D116" s="39">
        <f>SUM(B116:C116)</f>
        <v>0</v>
      </c>
      <c r="E116" s="36"/>
      <c r="F116" s="36"/>
      <c r="G116" s="37">
        <f>SUM(E116:F116)</f>
        <v>0</v>
      </c>
      <c r="H116" s="38"/>
      <c r="I116" s="38"/>
      <c r="J116" s="37">
        <f>SUM(H116:I116)</f>
        <v>0</v>
      </c>
      <c r="K116" s="36"/>
      <c r="L116" s="36"/>
      <c r="M116" s="37">
        <f>SUM(K116:L116)</f>
        <v>0</v>
      </c>
      <c r="N116" s="36"/>
      <c r="O116" s="36"/>
      <c r="P116" s="37">
        <f>SUM(N116:O116)</f>
        <v>0</v>
      </c>
      <c r="Q116" s="36"/>
      <c r="R116" s="36"/>
      <c r="S116" s="40">
        <f>SUM(Q116:R116)</f>
        <v>0</v>
      </c>
    </row>
    <row r="117" spans="1:25" x14ac:dyDescent="0.4">
      <c r="A117" s="242" t="s">
        <v>45</v>
      </c>
      <c r="B117" s="42"/>
      <c r="C117" s="42"/>
      <c r="D117" s="45">
        <f>SUM(B117:C117)</f>
        <v>0</v>
      </c>
      <c r="E117" s="42"/>
      <c r="F117" s="42"/>
      <c r="G117" s="43">
        <f>SUM(E117:F117)</f>
        <v>0</v>
      </c>
      <c r="H117" s="44"/>
      <c r="I117" s="44"/>
      <c r="J117" s="43">
        <f>SUM(H117:I117)</f>
        <v>0</v>
      </c>
      <c r="K117" s="42"/>
      <c r="L117" s="42"/>
      <c r="M117" s="43">
        <f>SUM(K117:L117)</f>
        <v>0</v>
      </c>
      <c r="N117" s="42"/>
      <c r="O117" s="42"/>
      <c r="P117" s="43">
        <f>SUM(N117:O117)</f>
        <v>0</v>
      </c>
      <c r="Q117" s="42"/>
      <c r="R117" s="42"/>
      <c r="S117" s="46">
        <f>SUM(Q117:R117)</f>
        <v>0</v>
      </c>
    </row>
    <row r="118" spans="1:25" x14ac:dyDescent="0.4">
      <c r="A118" s="47" t="s">
        <v>46</v>
      </c>
      <c r="B118" s="43">
        <f>SUM(B116:B117)</f>
        <v>0</v>
      </c>
      <c r="C118" s="43">
        <f>SUM(C116:C117)</f>
        <v>0</v>
      </c>
      <c r="D118" s="45">
        <f>SUM(B118:C118)</f>
        <v>0</v>
      </c>
      <c r="E118" s="43">
        <f>SUM(E116:E117)</f>
        <v>0</v>
      </c>
      <c r="F118" s="43">
        <f>SUM(F116:F117)</f>
        <v>0</v>
      </c>
      <c r="G118" s="43">
        <f>SUM(E118:F118)</f>
        <v>0</v>
      </c>
      <c r="H118" s="43">
        <f>SUM(H116:H117)</f>
        <v>0</v>
      </c>
      <c r="I118" s="43">
        <f>SUM(I116:I117)</f>
        <v>0</v>
      </c>
      <c r="J118" s="43">
        <f>SUM(H118:I118)</f>
        <v>0</v>
      </c>
      <c r="K118" s="43">
        <f>SUM(K116:K117)</f>
        <v>0</v>
      </c>
      <c r="L118" s="43">
        <f>SUM(L116:L117)</f>
        <v>0</v>
      </c>
      <c r="M118" s="43">
        <f>SUM(K118:L118)</f>
        <v>0</v>
      </c>
      <c r="N118" s="43">
        <f>SUM(N116:N117)</f>
        <v>0</v>
      </c>
      <c r="O118" s="43">
        <f>SUM(O116:O117)</f>
        <v>0</v>
      </c>
      <c r="P118" s="43">
        <f>SUM(N118:O118)</f>
        <v>0</v>
      </c>
      <c r="Q118" s="43">
        <f>SUM(Q116:Q117)</f>
        <v>0</v>
      </c>
      <c r="R118" s="43">
        <f>SUM(R116:R117)</f>
        <v>0</v>
      </c>
      <c r="S118" s="46">
        <f>SUM(Q118:R118)</f>
        <v>0</v>
      </c>
    </row>
    <row r="119" spans="1:25" x14ac:dyDescent="0.4">
      <c r="A119" s="10" t="s">
        <v>47</v>
      </c>
      <c r="B119" s="48">
        <f t="shared" ref="B119:S119" si="1">IFERROR(B116*100/B118,0)</f>
        <v>0</v>
      </c>
      <c r="C119" s="48">
        <f t="shared" si="1"/>
        <v>0</v>
      </c>
      <c r="D119" s="48">
        <f t="shared" si="1"/>
        <v>0</v>
      </c>
      <c r="E119" s="48">
        <f t="shared" si="1"/>
        <v>0</v>
      </c>
      <c r="F119" s="48">
        <f t="shared" si="1"/>
        <v>0</v>
      </c>
      <c r="G119" s="48">
        <f t="shared" si="1"/>
        <v>0</v>
      </c>
      <c r="H119" s="48">
        <f t="shared" si="1"/>
        <v>0</v>
      </c>
      <c r="I119" s="48">
        <f t="shared" si="1"/>
        <v>0</v>
      </c>
      <c r="J119" s="48">
        <f t="shared" si="1"/>
        <v>0</v>
      </c>
      <c r="K119" s="48">
        <f t="shared" si="1"/>
        <v>0</v>
      </c>
      <c r="L119" s="48">
        <f t="shared" si="1"/>
        <v>0</v>
      </c>
      <c r="M119" s="48">
        <f t="shared" si="1"/>
        <v>0</v>
      </c>
      <c r="N119" s="48">
        <f t="shared" si="1"/>
        <v>0</v>
      </c>
      <c r="O119" s="48">
        <f t="shared" si="1"/>
        <v>0</v>
      </c>
      <c r="P119" s="48">
        <f t="shared" si="1"/>
        <v>0</v>
      </c>
      <c r="Q119" s="48">
        <f t="shared" si="1"/>
        <v>0</v>
      </c>
      <c r="R119" s="48">
        <f t="shared" si="1"/>
        <v>0</v>
      </c>
      <c r="S119" s="49">
        <f t="shared" si="1"/>
        <v>0</v>
      </c>
    </row>
    <row r="120" spans="1:25" x14ac:dyDescent="0.4">
      <c r="A120" s="286" t="s">
        <v>14</v>
      </c>
      <c r="B120" s="286"/>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row>
    <row r="121" spans="1:25" x14ac:dyDescent="0.4">
      <c r="A121" s="2"/>
    </row>
    <row r="122" spans="1:25" x14ac:dyDescent="0.4">
      <c r="A122" s="496" t="s">
        <v>48</v>
      </c>
      <c r="B122" s="333">
        <v>2018</v>
      </c>
      <c r="C122" s="333"/>
      <c r="D122" s="333"/>
      <c r="E122" s="352">
        <v>2019</v>
      </c>
      <c r="F122" s="353"/>
      <c r="G122" s="353"/>
      <c r="H122" s="353"/>
      <c r="I122" s="353"/>
      <c r="J122" s="354"/>
      <c r="K122" s="333">
        <v>2020</v>
      </c>
      <c r="L122" s="333"/>
      <c r="M122" s="333"/>
      <c r="N122" s="333">
        <v>2021</v>
      </c>
      <c r="O122" s="333"/>
      <c r="P122" s="333"/>
      <c r="Q122" s="333">
        <v>2021</v>
      </c>
      <c r="R122" s="333"/>
      <c r="S122" s="333"/>
    </row>
    <row r="123" spans="1:25" x14ac:dyDescent="0.4">
      <c r="A123" s="497"/>
      <c r="B123" s="333"/>
      <c r="C123" s="333"/>
      <c r="D123" s="333"/>
      <c r="E123" s="333" t="s">
        <v>5</v>
      </c>
      <c r="F123" s="333"/>
      <c r="G123" s="333"/>
      <c r="H123" s="333" t="s">
        <v>6</v>
      </c>
      <c r="I123" s="333"/>
      <c r="J123" s="333"/>
      <c r="K123" s="333"/>
      <c r="L123" s="333"/>
      <c r="M123" s="333"/>
      <c r="N123" s="333"/>
      <c r="O123" s="333"/>
      <c r="P123" s="333"/>
      <c r="Q123" s="333"/>
      <c r="R123" s="333"/>
      <c r="S123" s="333"/>
    </row>
    <row r="124" spans="1:25" x14ac:dyDescent="0.4">
      <c r="A124" s="498"/>
      <c r="B124" s="213" t="s">
        <v>41</v>
      </c>
      <c r="C124" s="213" t="s">
        <v>42</v>
      </c>
      <c r="D124" s="213" t="s">
        <v>43</v>
      </c>
      <c r="E124" s="213" t="s">
        <v>41</v>
      </c>
      <c r="F124" s="213" t="s">
        <v>42</v>
      </c>
      <c r="G124" s="213" t="s">
        <v>43</v>
      </c>
      <c r="H124" s="213" t="s">
        <v>41</v>
      </c>
      <c r="I124" s="213" t="s">
        <v>42</v>
      </c>
      <c r="J124" s="213" t="s">
        <v>43</v>
      </c>
      <c r="K124" s="213" t="s">
        <v>41</v>
      </c>
      <c r="L124" s="213" t="s">
        <v>42</v>
      </c>
      <c r="M124" s="213" t="s">
        <v>43</v>
      </c>
      <c r="N124" s="213" t="s">
        <v>41</v>
      </c>
      <c r="O124" s="213" t="s">
        <v>42</v>
      </c>
      <c r="P124" s="213" t="s">
        <v>43</v>
      </c>
      <c r="Q124" s="213" t="s">
        <v>41</v>
      </c>
      <c r="R124" s="213" t="s">
        <v>42</v>
      </c>
      <c r="S124" s="213" t="s">
        <v>43</v>
      </c>
    </row>
    <row r="125" spans="1:25" x14ac:dyDescent="0.4">
      <c r="A125" s="7" t="s">
        <v>49</v>
      </c>
      <c r="B125" s="38"/>
      <c r="C125" s="38"/>
      <c r="D125" s="37">
        <f>+SUM(B125:C125)</f>
        <v>0</v>
      </c>
      <c r="E125" s="36"/>
      <c r="F125" s="36"/>
      <c r="G125" s="37">
        <f>+SUM(E125:F125)</f>
        <v>0</v>
      </c>
      <c r="H125" s="38"/>
      <c r="I125" s="38"/>
      <c r="J125" s="37">
        <f>+SUM(H125:I125)</f>
        <v>0</v>
      </c>
      <c r="K125" s="36"/>
      <c r="L125" s="36"/>
      <c r="M125" s="37">
        <f>+SUM(K125:L125)</f>
        <v>0</v>
      </c>
      <c r="N125" s="36"/>
      <c r="O125" s="36"/>
      <c r="P125" s="37">
        <f t="shared" ref="P125:P127" si="2">+SUM(N125:O125)</f>
        <v>0</v>
      </c>
      <c r="Q125" s="36"/>
      <c r="R125" s="36"/>
      <c r="S125" s="40">
        <f t="shared" ref="S125:S127" si="3">+SUM(Q125:R125)</f>
        <v>0</v>
      </c>
    </row>
    <row r="126" spans="1:25" x14ac:dyDescent="0.4">
      <c r="A126" s="47" t="s">
        <v>50</v>
      </c>
      <c r="B126" s="44"/>
      <c r="C126" s="44"/>
      <c r="D126" s="43">
        <f>+SUM(B126:C126)</f>
        <v>0</v>
      </c>
      <c r="E126" s="42"/>
      <c r="F126" s="42"/>
      <c r="G126" s="43">
        <f>+SUM(E126:F126)</f>
        <v>0</v>
      </c>
      <c r="H126" s="44"/>
      <c r="I126" s="44"/>
      <c r="J126" s="43">
        <f>+SUM(H126:I126)</f>
        <v>0</v>
      </c>
      <c r="K126" s="42"/>
      <c r="L126" s="42"/>
      <c r="M126" s="43">
        <f>+SUM(K126:L126)</f>
        <v>0</v>
      </c>
      <c r="N126" s="42"/>
      <c r="O126" s="42"/>
      <c r="P126" s="43">
        <f t="shared" si="2"/>
        <v>0</v>
      </c>
      <c r="Q126" s="42"/>
      <c r="R126" s="42"/>
      <c r="S126" s="46">
        <f t="shared" si="3"/>
        <v>0</v>
      </c>
    </row>
    <row r="127" spans="1:25" x14ac:dyDescent="0.4">
      <c r="A127" s="47" t="s">
        <v>51</v>
      </c>
      <c r="B127" s="44"/>
      <c r="C127" s="44"/>
      <c r="D127" s="43">
        <f>+SUM(B127:C127)</f>
        <v>0</v>
      </c>
      <c r="E127" s="42"/>
      <c r="F127" s="42"/>
      <c r="G127" s="43">
        <f>+SUM(E127:F127)</f>
        <v>0</v>
      </c>
      <c r="H127" s="44"/>
      <c r="I127" s="44"/>
      <c r="J127" s="43">
        <f>+SUM(H127:I127)</f>
        <v>0</v>
      </c>
      <c r="K127" s="42"/>
      <c r="L127" s="42"/>
      <c r="M127" s="43">
        <f>+SUM(K127:L127)</f>
        <v>0</v>
      </c>
      <c r="N127" s="42"/>
      <c r="O127" s="42"/>
      <c r="P127" s="43">
        <f t="shared" si="2"/>
        <v>0</v>
      </c>
      <c r="Q127" s="42"/>
      <c r="R127" s="42"/>
      <c r="S127" s="46">
        <f t="shared" si="3"/>
        <v>0</v>
      </c>
    </row>
    <row r="128" spans="1:25" x14ac:dyDescent="0.4">
      <c r="A128" s="242" t="s">
        <v>19</v>
      </c>
      <c r="B128" s="45">
        <f t="shared" ref="B128:S128" si="4">+B125+B126+B127</f>
        <v>0</v>
      </c>
      <c r="C128" s="45">
        <f t="shared" si="4"/>
        <v>0</v>
      </c>
      <c r="D128" s="45">
        <f t="shared" si="4"/>
        <v>0</v>
      </c>
      <c r="E128" s="45">
        <f t="shared" si="4"/>
        <v>0</v>
      </c>
      <c r="F128" s="45">
        <f t="shared" si="4"/>
        <v>0</v>
      </c>
      <c r="G128" s="45">
        <f t="shared" si="4"/>
        <v>0</v>
      </c>
      <c r="H128" s="45">
        <f t="shared" si="4"/>
        <v>0</v>
      </c>
      <c r="I128" s="45">
        <f t="shared" si="4"/>
        <v>0</v>
      </c>
      <c r="J128" s="45">
        <f t="shared" si="4"/>
        <v>0</v>
      </c>
      <c r="K128" s="45">
        <f t="shared" si="4"/>
        <v>0</v>
      </c>
      <c r="L128" s="45">
        <f t="shared" si="4"/>
        <v>0</v>
      </c>
      <c r="M128" s="45">
        <f t="shared" si="4"/>
        <v>0</v>
      </c>
      <c r="N128" s="45">
        <f t="shared" si="4"/>
        <v>0</v>
      </c>
      <c r="O128" s="45">
        <f t="shared" si="4"/>
        <v>0</v>
      </c>
      <c r="P128" s="45">
        <f t="shared" si="4"/>
        <v>0</v>
      </c>
      <c r="Q128" s="45">
        <f t="shared" si="4"/>
        <v>0</v>
      </c>
      <c r="R128" s="45">
        <f t="shared" si="4"/>
        <v>0</v>
      </c>
      <c r="S128" s="50">
        <f t="shared" si="4"/>
        <v>0</v>
      </c>
    </row>
    <row r="129" spans="1:19" x14ac:dyDescent="0.4">
      <c r="A129" s="242" t="s">
        <v>52</v>
      </c>
      <c r="B129" s="44"/>
      <c r="C129" s="44"/>
      <c r="D129" s="43">
        <f t="shared" ref="D129:D134" si="5">+SUM(B129:C129)</f>
        <v>0</v>
      </c>
      <c r="E129" s="42"/>
      <c r="F129" s="42"/>
      <c r="G129" s="43">
        <f t="shared" ref="G129:G134" si="6">+SUM(E129:F129)</f>
        <v>0</v>
      </c>
      <c r="H129" s="44"/>
      <c r="I129" s="44"/>
      <c r="J129" s="43">
        <f t="shared" ref="J129:J134" si="7">+SUM(H129:I129)</f>
        <v>0</v>
      </c>
      <c r="K129" s="42"/>
      <c r="L129" s="42"/>
      <c r="M129" s="43">
        <f t="shared" ref="M129:M134" si="8">+SUM(K129:L129)</f>
        <v>0</v>
      </c>
      <c r="N129" s="42"/>
      <c r="O129" s="42"/>
      <c r="P129" s="43">
        <f t="shared" ref="P129:P134" si="9">+SUM(N129:O129)</f>
        <v>0</v>
      </c>
      <c r="Q129" s="42"/>
      <c r="R129" s="42"/>
      <c r="S129" s="46">
        <f t="shared" ref="S129:S134" si="10">+SUM(Q129:R129)</f>
        <v>0</v>
      </c>
    </row>
    <row r="130" spans="1:19" x14ac:dyDescent="0.4">
      <c r="A130" s="242" t="s">
        <v>53</v>
      </c>
      <c r="B130" s="44"/>
      <c r="C130" s="44"/>
      <c r="D130" s="43">
        <f t="shared" si="5"/>
        <v>0</v>
      </c>
      <c r="E130" s="42"/>
      <c r="F130" s="42"/>
      <c r="G130" s="43">
        <f t="shared" si="6"/>
        <v>0</v>
      </c>
      <c r="H130" s="44"/>
      <c r="I130" s="44"/>
      <c r="J130" s="43">
        <f t="shared" si="7"/>
        <v>0</v>
      </c>
      <c r="K130" s="42"/>
      <c r="L130" s="42"/>
      <c r="M130" s="43">
        <f t="shared" si="8"/>
        <v>0</v>
      </c>
      <c r="N130" s="42"/>
      <c r="O130" s="42"/>
      <c r="P130" s="43">
        <f t="shared" si="9"/>
        <v>0</v>
      </c>
      <c r="Q130" s="42"/>
      <c r="R130" s="42"/>
      <c r="S130" s="46">
        <f t="shared" si="10"/>
        <v>0</v>
      </c>
    </row>
    <row r="131" spans="1:19" x14ac:dyDescent="0.4">
      <c r="A131" s="47" t="s">
        <v>54</v>
      </c>
      <c r="B131" s="44"/>
      <c r="C131" s="44"/>
      <c r="D131" s="43">
        <f t="shared" si="5"/>
        <v>0</v>
      </c>
      <c r="E131" s="42"/>
      <c r="F131" s="42"/>
      <c r="G131" s="43">
        <f t="shared" si="6"/>
        <v>0</v>
      </c>
      <c r="H131" s="44"/>
      <c r="I131" s="44"/>
      <c r="J131" s="43">
        <f t="shared" si="7"/>
        <v>0</v>
      </c>
      <c r="K131" s="42"/>
      <c r="L131" s="42"/>
      <c r="M131" s="43">
        <f t="shared" si="8"/>
        <v>0</v>
      </c>
      <c r="N131" s="42"/>
      <c r="O131" s="42"/>
      <c r="P131" s="43">
        <f t="shared" si="9"/>
        <v>0</v>
      </c>
      <c r="Q131" s="42"/>
      <c r="R131" s="42"/>
      <c r="S131" s="46">
        <f t="shared" si="10"/>
        <v>0</v>
      </c>
    </row>
    <row r="132" spans="1:19" x14ac:dyDescent="0.4">
      <c r="A132" s="47" t="s">
        <v>55</v>
      </c>
      <c r="B132" s="44"/>
      <c r="C132" s="44"/>
      <c r="D132" s="43">
        <f t="shared" si="5"/>
        <v>0</v>
      </c>
      <c r="E132" s="42"/>
      <c r="F132" s="42"/>
      <c r="G132" s="43">
        <f t="shared" si="6"/>
        <v>0</v>
      </c>
      <c r="H132" s="44"/>
      <c r="I132" s="44"/>
      <c r="J132" s="43">
        <f t="shared" si="7"/>
        <v>0</v>
      </c>
      <c r="K132" s="42"/>
      <c r="L132" s="42"/>
      <c r="M132" s="43">
        <f t="shared" si="8"/>
        <v>0</v>
      </c>
      <c r="N132" s="42"/>
      <c r="O132" s="42"/>
      <c r="P132" s="43">
        <f t="shared" si="9"/>
        <v>0</v>
      </c>
      <c r="Q132" s="42"/>
      <c r="R132" s="42"/>
      <c r="S132" s="46">
        <f t="shared" si="10"/>
        <v>0</v>
      </c>
    </row>
    <row r="133" spans="1:19" x14ac:dyDescent="0.4">
      <c r="A133" s="242" t="s">
        <v>56</v>
      </c>
      <c r="B133" s="44"/>
      <c r="C133" s="44"/>
      <c r="D133" s="43">
        <f t="shared" si="5"/>
        <v>0</v>
      </c>
      <c r="E133" s="42"/>
      <c r="F133" s="42"/>
      <c r="G133" s="43">
        <f t="shared" si="6"/>
        <v>0</v>
      </c>
      <c r="H133" s="44"/>
      <c r="I133" s="44"/>
      <c r="J133" s="43">
        <f t="shared" si="7"/>
        <v>0</v>
      </c>
      <c r="K133" s="42"/>
      <c r="L133" s="42"/>
      <c r="M133" s="43">
        <f t="shared" si="8"/>
        <v>0</v>
      </c>
      <c r="N133" s="42"/>
      <c r="O133" s="42"/>
      <c r="P133" s="43">
        <f t="shared" si="9"/>
        <v>0</v>
      </c>
      <c r="Q133" s="42"/>
      <c r="R133" s="42"/>
      <c r="S133" s="46">
        <f t="shared" si="10"/>
        <v>0</v>
      </c>
    </row>
    <row r="134" spans="1:19" ht="32.4" x14ac:dyDescent="0.4">
      <c r="A134" s="243" t="s">
        <v>57</v>
      </c>
      <c r="B134" s="53"/>
      <c r="C134" s="53"/>
      <c r="D134" s="48">
        <f t="shared" si="5"/>
        <v>0</v>
      </c>
      <c r="E134" s="52"/>
      <c r="F134" s="52"/>
      <c r="G134" s="48">
        <f t="shared" si="6"/>
        <v>0</v>
      </c>
      <c r="H134" s="53"/>
      <c r="I134" s="53"/>
      <c r="J134" s="48">
        <f t="shared" si="7"/>
        <v>0</v>
      </c>
      <c r="K134" s="52"/>
      <c r="L134" s="52"/>
      <c r="M134" s="48">
        <f t="shared" si="8"/>
        <v>0</v>
      </c>
      <c r="N134" s="52"/>
      <c r="O134" s="52"/>
      <c r="P134" s="48">
        <f t="shared" si="9"/>
        <v>0</v>
      </c>
      <c r="Q134" s="52"/>
      <c r="R134" s="52"/>
      <c r="S134" s="49">
        <f t="shared" si="10"/>
        <v>0</v>
      </c>
    </row>
    <row r="136" spans="1:19" x14ac:dyDescent="0.4">
      <c r="A136" s="357" t="s">
        <v>58</v>
      </c>
      <c r="B136" s="333">
        <v>2018</v>
      </c>
      <c r="C136" s="333"/>
      <c r="D136" s="333"/>
      <c r="E136" s="352">
        <v>2019</v>
      </c>
      <c r="F136" s="353"/>
      <c r="G136" s="353"/>
      <c r="H136" s="353"/>
      <c r="I136" s="353"/>
      <c r="J136" s="354"/>
      <c r="K136" s="333">
        <v>2020</v>
      </c>
      <c r="L136" s="333"/>
      <c r="M136" s="333"/>
      <c r="N136" s="333">
        <v>2021</v>
      </c>
      <c r="O136" s="333"/>
      <c r="P136" s="333"/>
      <c r="Q136" s="333">
        <v>2022</v>
      </c>
      <c r="R136" s="333"/>
      <c r="S136" s="333"/>
    </row>
    <row r="137" spans="1:19" x14ac:dyDescent="0.4">
      <c r="A137" s="374"/>
      <c r="B137" s="333"/>
      <c r="C137" s="333"/>
      <c r="D137" s="333"/>
      <c r="E137" s="333" t="s">
        <v>5</v>
      </c>
      <c r="F137" s="333"/>
      <c r="G137" s="333"/>
      <c r="H137" s="333" t="s">
        <v>6</v>
      </c>
      <c r="I137" s="333"/>
      <c r="J137" s="333"/>
      <c r="K137" s="333"/>
      <c r="L137" s="333"/>
      <c r="M137" s="333"/>
      <c r="N137" s="333"/>
      <c r="O137" s="333"/>
      <c r="P137" s="333"/>
      <c r="Q137" s="333"/>
      <c r="R137" s="333"/>
      <c r="S137" s="333"/>
    </row>
    <row r="138" spans="1:19" x14ac:dyDescent="0.4">
      <c r="A138" s="358"/>
      <c r="B138" s="265" t="s">
        <v>41</v>
      </c>
      <c r="C138" s="265" t="s">
        <v>42</v>
      </c>
      <c r="D138" s="265" t="s">
        <v>43</v>
      </c>
      <c r="E138" s="265" t="s">
        <v>41</v>
      </c>
      <c r="F138" s="265" t="s">
        <v>42</v>
      </c>
      <c r="G138" s="265" t="s">
        <v>43</v>
      </c>
      <c r="H138" s="265" t="s">
        <v>41</v>
      </c>
      <c r="I138" s="265" t="s">
        <v>42</v>
      </c>
      <c r="J138" s="265" t="s">
        <v>43</v>
      </c>
      <c r="K138" s="265" t="s">
        <v>41</v>
      </c>
      <c r="L138" s="265" t="s">
        <v>42</v>
      </c>
      <c r="M138" s="265" t="s">
        <v>43</v>
      </c>
      <c r="N138" s="265" t="s">
        <v>41</v>
      </c>
      <c r="O138" s="265" t="s">
        <v>42</v>
      </c>
      <c r="P138" s="265" t="s">
        <v>43</v>
      </c>
      <c r="Q138" s="265" t="s">
        <v>41</v>
      </c>
      <c r="R138" s="265" t="s">
        <v>42</v>
      </c>
      <c r="S138" s="265" t="s">
        <v>43</v>
      </c>
    </row>
    <row r="139" spans="1:19" x14ac:dyDescent="0.4">
      <c r="A139" s="54" t="s">
        <v>49</v>
      </c>
      <c r="B139" s="55">
        <f>IFERROR(B125*100/B116,0)</f>
        <v>0</v>
      </c>
      <c r="C139" s="55">
        <f>IFERROR(C125*100/C$116,0)</f>
        <v>0</v>
      </c>
      <c r="D139" s="55">
        <f>IFERROR(D125*100/D$116,0)</f>
        <v>0</v>
      </c>
      <c r="E139" s="55">
        <f>IFERROR(E125*100/E$116,0)</f>
        <v>0</v>
      </c>
      <c r="F139" s="55">
        <f t="shared" ref="F139:S139" si="11">IFERROR(F125*100/F$116,0)</f>
        <v>0</v>
      </c>
      <c r="G139" s="55">
        <f t="shared" si="11"/>
        <v>0</v>
      </c>
      <c r="H139" s="55">
        <f t="shared" si="11"/>
        <v>0</v>
      </c>
      <c r="I139" s="55">
        <f t="shared" si="11"/>
        <v>0</v>
      </c>
      <c r="J139" s="55">
        <f t="shared" si="11"/>
        <v>0</v>
      </c>
      <c r="K139" s="55">
        <f t="shared" si="11"/>
        <v>0</v>
      </c>
      <c r="L139" s="55">
        <f t="shared" si="11"/>
        <v>0</v>
      </c>
      <c r="M139" s="55">
        <f t="shared" si="11"/>
        <v>0</v>
      </c>
      <c r="N139" s="55">
        <f t="shared" si="11"/>
        <v>0</v>
      </c>
      <c r="O139" s="55">
        <f t="shared" si="11"/>
        <v>0</v>
      </c>
      <c r="P139" s="55">
        <f t="shared" si="11"/>
        <v>0</v>
      </c>
      <c r="Q139" s="55">
        <f t="shared" si="11"/>
        <v>0</v>
      </c>
      <c r="R139" s="55">
        <f t="shared" si="11"/>
        <v>0</v>
      </c>
      <c r="S139" s="56">
        <f t="shared" si="11"/>
        <v>0</v>
      </c>
    </row>
    <row r="140" spans="1:19" x14ac:dyDescent="0.4">
      <c r="A140" s="57" t="s">
        <v>50</v>
      </c>
      <c r="B140" s="58">
        <f>IFERROR(B126*100/B$116,0)</f>
        <v>0</v>
      </c>
      <c r="C140" s="58">
        <f t="shared" ref="C140:R141" si="12">IFERROR(C126*100/C$116,0)</f>
        <v>0</v>
      </c>
      <c r="D140" s="58">
        <f t="shared" si="12"/>
        <v>0</v>
      </c>
      <c r="E140" s="58">
        <f t="shared" si="12"/>
        <v>0</v>
      </c>
      <c r="F140" s="58">
        <f t="shared" si="12"/>
        <v>0</v>
      </c>
      <c r="G140" s="58">
        <f t="shared" si="12"/>
        <v>0</v>
      </c>
      <c r="H140" s="58">
        <f t="shared" si="12"/>
        <v>0</v>
      </c>
      <c r="I140" s="58">
        <f t="shared" si="12"/>
        <v>0</v>
      </c>
      <c r="J140" s="58">
        <f t="shared" si="12"/>
        <v>0</v>
      </c>
      <c r="K140" s="58">
        <f t="shared" si="12"/>
        <v>0</v>
      </c>
      <c r="L140" s="58">
        <f t="shared" si="12"/>
        <v>0</v>
      </c>
      <c r="M140" s="58">
        <f t="shared" si="12"/>
        <v>0</v>
      </c>
      <c r="N140" s="58">
        <f t="shared" si="12"/>
        <v>0</v>
      </c>
      <c r="O140" s="58">
        <f t="shared" si="12"/>
        <v>0</v>
      </c>
      <c r="P140" s="58">
        <f t="shared" si="12"/>
        <v>0</v>
      </c>
      <c r="Q140" s="58">
        <f t="shared" si="12"/>
        <v>0</v>
      </c>
      <c r="R140" s="58">
        <f t="shared" si="12"/>
        <v>0</v>
      </c>
      <c r="S140" s="59">
        <f t="shared" ref="S140" si="13">IFERROR(S126*100/S$116,0)</f>
        <v>0</v>
      </c>
    </row>
    <row r="141" spans="1:19" x14ac:dyDescent="0.4">
      <c r="A141" s="57" t="s">
        <v>51</v>
      </c>
      <c r="B141" s="58">
        <f>IFERROR(B127*100/B$116,0)</f>
        <v>0</v>
      </c>
      <c r="C141" s="58">
        <f t="shared" si="12"/>
        <v>0</v>
      </c>
      <c r="D141" s="58">
        <f t="shared" si="12"/>
        <v>0</v>
      </c>
      <c r="E141" s="58">
        <f t="shared" si="12"/>
        <v>0</v>
      </c>
      <c r="F141" s="58">
        <f t="shared" si="12"/>
        <v>0</v>
      </c>
      <c r="G141" s="58">
        <f t="shared" si="12"/>
        <v>0</v>
      </c>
      <c r="H141" s="58">
        <f t="shared" si="12"/>
        <v>0</v>
      </c>
      <c r="I141" s="58">
        <f t="shared" si="12"/>
        <v>0</v>
      </c>
      <c r="J141" s="58">
        <f t="shared" si="12"/>
        <v>0</v>
      </c>
      <c r="K141" s="58">
        <f t="shared" si="12"/>
        <v>0</v>
      </c>
      <c r="L141" s="58">
        <f t="shared" si="12"/>
        <v>0</v>
      </c>
      <c r="M141" s="58">
        <f t="shared" si="12"/>
        <v>0</v>
      </c>
      <c r="N141" s="58">
        <f t="shared" si="12"/>
        <v>0</v>
      </c>
      <c r="O141" s="58">
        <f t="shared" si="12"/>
        <v>0</v>
      </c>
      <c r="P141" s="58">
        <f t="shared" si="12"/>
        <v>0</v>
      </c>
      <c r="Q141" s="58">
        <f t="shared" si="12"/>
        <v>0</v>
      </c>
      <c r="R141" s="58">
        <f t="shared" si="12"/>
        <v>0</v>
      </c>
      <c r="S141" s="59">
        <f t="shared" ref="S141" si="14">IFERROR(S127*100/S$116,0)</f>
        <v>0</v>
      </c>
    </row>
    <row r="142" spans="1:19" x14ac:dyDescent="0.4">
      <c r="A142" s="244" t="s">
        <v>19</v>
      </c>
      <c r="B142" s="58">
        <f t="shared" ref="B142:S142" si="15">IFERROR(B128*100/B116,0)</f>
        <v>0</v>
      </c>
      <c r="C142" s="58">
        <f t="shared" si="15"/>
        <v>0</v>
      </c>
      <c r="D142" s="58">
        <f t="shared" si="15"/>
        <v>0</v>
      </c>
      <c r="E142" s="58">
        <f t="shared" si="15"/>
        <v>0</v>
      </c>
      <c r="F142" s="58">
        <f t="shared" si="15"/>
        <v>0</v>
      </c>
      <c r="G142" s="58">
        <f t="shared" si="15"/>
        <v>0</v>
      </c>
      <c r="H142" s="58">
        <f t="shared" si="15"/>
        <v>0</v>
      </c>
      <c r="I142" s="58">
        <f t="shared" si="15"/>
        <v>0</v>
      </c>
      <c r="J142" s="58">
        <f t="shared" si="15"/>
        <v>0</v>
      </c>
      <c r="K142" s="58">
        <f t="shared" si="15"/>
        <v>0</v>
      </c>
      <c r="L142" s="58">
        <f t="shared" si="15"/>
        <v>0</v>
      </c>
      <c r="M142" s="58">
        <f t="shared" si="15"/>
        <v>0</v>
      </c>
      <c r="N142" s="58">
        <f t="shared" si="15"/>
        <v>0</v>
      </c>
      <c r="O142" s="58">
        <f t="shared" si="15"/>
        <v>0</v>
      </c>
      <c r="P142" s="58">
        <f t="shared" si="15"/>
        <v>0</v>
      </c>
      <c r="Q142" s="58">
        <f t="shared" si="15"/>
        <v>0</v>
      </c>
      <c r="R142" s="58">
        <f t="shared" si="15"/>
        <v>0</v>
      </c>
      <c r="S142" s="59">
        <f t="shared" si="15"/>
        <v>0</v>
      </c>
    </row>
    <row r="143" spans="1:19" x14ac:dyDescent="0.4">
      <c r="A143" s="242" t="s">
        <v>52</v>
      </c>
      <c r="B143" s="58">
        <f>IFERROR(B129*100/B128,0)</f>
        <v>0</v>
      </c>
      <c r="C143" s="58">
        <f t="shared" ref="C143:S143" si="16">IFERROR(C129*100/C128,0)</f>
        <v>0</v>
      </c>
      <c r="D143" s="58">
        <f t="shared" si="16"/>
        <v>0</v>
      </c>
      <c r="E143" s="58">
        <f t="shared" si="16"/>
        <v>0</v>
      </c>
      <c r="F143" s="58">
        <f t="shared" si="16"/>
        <v>0</v>
      </c>
      <c r="G143" s="58">
        <f t="shared" si="16"/>
        <v>0</v>
      </c>
      <c r="H143" s="58">
        <f t="shared" si="16"/>
        <v>0</v>
      </c>
      <c r="I143" s="58">
        <f t="shared" si="16"/>
        <v>0</v>
      </c>
      <c r="J143" s="58">
        <f t="shared" si="16"/>
        <v>0</v>
      </c>
      <c r="K143" s="58">
        <f t="shared" si="16"/>
        <v>0</v>
      </c>
      <c r="L143" s="58">
        <f t="shared" si="16"/>
        <v>0</v>
      </c>
      <c r="M143" s="58">
        <f t="shared" si="16"/>
        <v>0</v>
      </c>
      <c r="N143" s="58">
        <f t="shared" si="16"/>
        <v>0</v>
      </c>
      <c r="O143" s="58">
        <f t="shared" si="16"/>
        <v>0</v>
      </c>
      <c r="P143" s="58">
        <f t="shared" si="16"/>
        <v>0</v>
      </c>
      <c r="Q143" s="58">
        <f t="shared" si="16"/>
        <v>0</v>
      </c>
      <c r="R143" s="58">
        <f t="shared" si="16"/>
        <v>0</v>
      </c>
      <c r="S143" s="59">
        <f t="shared" si="16"/>
        <v>0</v>
      </c>
    </row>
    <row r="144" spans="1:19" x14ac:dyDescent="0.4">
      <c r="A144" s="242" t="s">
        <v>53</v>
      </c>
      <c r="B144" s="58">
        <f>IFERROR(B130*100/B127,0)</f>
        <v>0</v>
      </c>
      <c r="C144" s="58">
        <f t="shared" ref="C144:S144" si="17">IFERROR(C130*100/C127,0)</f>
        <v>0</v>
      </c>
      <c r="D144" s="58">
        <f t="shared" si="17"/>
        <v>0</v>
      </c>
      <c r="E144" s="58">
        <f t="shared" si="17"/>
        <v>0</v>
      </c>
      <c r="F144" s="58">
        <f t="shared" si="17"/>
        <v>0</v>
      </c>
      <c r="G144" s="58">
        <f t="shared" si="17"/>
        <v>0</v>
      </c>
      <c r="H144" s="58">
        <f t="shared" si="17"/>
        <v>0</v>
      </c>
      <c r="I144" s="58">
        <f t="shared" si="17"/>
        <v>0</v>
      </c>
      <c r="J144" s="58">
        <f t="shared" si="17"/>
        <v>0</v>
      </c>
      <c r="K144" s="58">
        <f t="shared" si="17"/>
        <v>0</v>
      </c>
      <c r="L144" s="58">
        <f t="shared" si="17"/>
        <v>0</v>
      </c>
      <c r="M144" s="58">
        <f t="shared" si="17"/>
        <v>0</v>
      </c>
      <c r="N144" s="58">
        <f t="shared" si="17"/>
        <v>0</v>
      </c>
      <c r="O144" s="58">
        <f t="shared" si="17"/>
        <v>0</v>
      </c>
      <c r="P144" s="58">
        <f t="shared" si="17"/>
        <v>0</v>
      </c>
      <c r="Q144" s="58">
        <f t="shared" si="17"/>
        <v>0</v>
      </c>
      <c r="R144" s="58">
        <f t="shared" si="17"/>
        <v>0</v>
      </c>
      <c r="S144" s="59">
        <f t="shared" si="17"/>
        <v>0</v>
      </c>
    </row>
    <row r="145" spans="1:23" x14ac:dyDescent="0.4">
      <c r="A145" s="57" t="s">
        <v>54</v>
      </c>
      <c r="B145" s="58">
        <f>IFERROR(B131*100/B116,0)</f>
        <v>0</v>
      </c>
      <c r="C145" s="58">
        <f t="shared" ref="C145:S145" si="18">IFERROR(C131*100/C116,0)</f>
        <v>0</v>
      </c>
      <c r="D145" s="58">
        <f t="shared" si="18"/>
        <v>0</v>
      </c>
      <c r="E145" s="58">
        <f t="shared" si="18"/>
        <v>0</v>
      </c>
      <c r="F145" s="58">
        <f t="shared" si="18"/>
        <v>0</v>
      </c>
      <c r="G145" s="58">
        <f t="shared" si="18"/>
        <v>0</v>
      </c>
      <c r="H145" s="58">
        <f t="shared" si="18"/>
        <v>0</v>
      </c>
      <c r="I145" s="58">
        <f t="shared" si="18"/>
        <v>0</v>
      </c>
      <c r="J145" s="58">
        <f t="shared" si="18"/>
        <v>0</v>
      </c>
      <c r="K145" s="58">
        <f t="shared" si="18"/>
        <v>0</v>
      </c>
      <c r="L145" s="58">
        <f t="shared" si="18"/>
        <v>0</v>
      </c>
      <c r="M145" s="58">
        <f t="shared" si="18"/>
        <v>0</v>
      </c>
      <c r="N145" s="58">
        <f t="shared" si="18"/>
        <v>0</v>
      </c>
      <c r="O145" s="58">
        <f t="shared" si="18"/>
        <v>0</v>
      </c>
      <c r="P145" s="58">
        <f t="shared" si="18"/>
        <v>0</v>
      </c>
      <c r="Q145" s="58">
        <f t="shared" si="18"/>
        <v>0</v>
      </c>
      <c r="R145" s="58">
        <f t="shared" si="18"/>
        <v>0</v>
      </c>
      <c r="S145" s="59">
        <f t="shared" si="18"/>
        <v>0</v>
      </c>
    </row>
    <row r="146" spans="1:23" x14ac:dyDescent="0.4">
      <c r="A146" s="57" t="s">
        <v>59</v>
      </c>
      <c r="B146" s="58">
        <f>IFERROR(B132*100/B116,0)</f>
        <v>0</v>
      </c>
      <c r="C146" s="58">
        <f t="shared" ref="C146:S146" si="19">IFERROR(C132*100/C116,0)</f>
        <v>0</v>
      </c>
      <c r="D146" s="58">
        <f t="shared" si="19"/>
        <v>0</v>
      </c>
      <c r="E146" s="58">
        <f t="shared" si="19"/>
        <v>0</v>
      </c>
      <c r="F146" s="58">
        <f t="shared" si="19"/>
        <v>0</v>
      </c>
      <c r="G146" s="58">
        <f t="shared" si="19"/>
        <v>0</v>
      </c>
      <c r="H146" s="58">
        <f t="shared" si="19"/>
        <v>0</v>
      </c>
      <c r="I146" s="58">
        <f t="shared" si="19"/>
        <v>0</v>
      </c>
      <c r="J146" s="58">
        <f t="shared" si="19"/>
        <v>0</v>
      </c>
      <c r="K146" s="58">
        <f t="shared" si="19"/>
        <v>0</v>
      </c>
      <c r="L146" s="58">
        <f t="shared" si="19"/>
        <v>0</v>
      </c>
      <c r="M146" s="58">
        <f t="shared" si="19"/>
        <v>0</v>
      </c>
      <c r="N146" s="58">
        <f t="shared" si="19"/>
        <v>0</v>
      </c>
      <c r="O146" s="58">
        <f t="shared" si="19"/>
        <v>0</v>
      </c>
      <c r="P146" s="58">
        <f t="shared" si="19"/>
        <v>0</v>
      </c>
      <c r="Q146" s="58">
        <f t="shared" si="19"/>
        <v>0</v>
      </c>
      <c r="R146" s="58">
        <f t="shared" si="19"/>
        <v>0</v>
      </c>
      <c r="S146" s="59">
        <f t="shared" si="19"/>
        <v>0</v>
      </c>
    </row>
    <row r="147" spans="1:23" x14ac:dyDescent="0.4">
      <c r="A147" s="245" t="s">
        <v>56</v>
      </c>
      <c r="B147" s="58">
        <f>IFERROR(B133*100/B116,0)</f>
        <v>0</v>
      </c>
      <c r="C147" s="58">
        <f t="shared" ref="C147:S147" si="20">IFERROR(C133*100/C116,0)</f>
        <v>0</v>
      </c>
      <c r="D147" s="58">
        <f t="shared" si="20"/>
        <v>0</v>
      </c>
      <c r="E147" s="58">
        <f t="shared" si="20"/>
        <v>0</v>
      </c>
      <c r="F147" s="58">
        <f t="shared" si="20"/>
        <v>0</v>
      </c>
      <c r="G147" s="58">
        <f t="shared" si="20"/>
        <v>0</v>
      </c>
      <c r="H147" s="58">
        <f t="shared" si="20"/>
        <v>0</v>
      </c>
      <c r="I147" s="58">
        <f t="shared" si="20"/>
        <v>0</v>
      </c>
      <c r="J147" s="58">
        <f t="shared" si="20"/>
        <v>0</v>
      </c>
      <c r="K147" s="58">
        <f t="shared" si="20"/>
        <v>0</v>
      </c>
      <c r="L147" s="58">
        <f t="shared" si="20"/>
        <v>0</v>
      </c>
      <c r="M147" s="58">
        <f t="shared" si="20"/>
        <v>0</v>
      </c>
      <c r="N147" s="58">
        <f t="shared" si="20"/>
        <v>0</v>
      </c>
      <c r="O147" s="58">
        <f t="shared" si="20"/>
        <v>0</v>
      </c>
      <c r="P147" s="58">
        <f t="shared" si="20"/>
        <v>0</v>
      </c>
      <c r="Q147" s="58">
        <f t="shared" si="20"/>
        <v>0</v>
      </c>
      <c r="R147" s="58">
        <f t="shared" si="20"/>
        <v>0</v>
      </c>
      <c r="S147" s="59">
        <f t="shared" si="20"/>
        <v>0</v>
      </c>
    </row>
    <row r="148" spans="1:23" ht="32.4" x14ac:dyDescent="0.4">
      <c r="A148" s="246" t="s">
        <v>57</v>
      </c>
      <c r="B148" s="62">
        <f>IFERROR(B134*100/B118,0)</f>
        <v>0</v>
      </c>
      <c r="C148" s="62">
        <f t="shared" ref="C148:S148" si="21">IFERROR(C134*100/C118,0)</f>
        <v>0</v>
      </c>
      <c r="D148" s="62">
        <f t="shared" si="21"/>
        <v>0</v>
      </c>
      <c r="E148" s="62">
        <f t="shared" si="21"/>
        <v>0</v>
      </c>
      <c r="F148" s="62">
        <f t="shared" si="21"/>
        <v>0</v>
      </c>
      <c r="G148" s="62">
        <f t="shared" si="21"/>
        <v>0</v>
      </c>
      <c r="H148" s="62">
        <f t="shared" si="21"/>
        <v>0</v>
      </c>
      <c r="I148" s="62">
        <f t="shared" si="21"/>
        <v>0</v>
      </c>
      <c r="J148" s="62">
        <f t="shared" si="21"/>
        <v>0</v>
      </c>
      <c r="K148" s="62">
        <f t="shared" si="21"/>
        <v>0</v>
      </c>
      <c r="L148" s="62">
        <f t="shared" si="21"/>
        <v>0</v>
      </c>
      <c r="M148" s="62">
        <f t="shared" si="21"/>
        <v>0</v>
      </c>
      <c r="N148" s="62">
        <f t="shared" si="21"/>
        <v>0</v>
      </c>
      <c r="O148" s="62">
        <f t="shared" si="21"/>
        <v>0</v>
      </c>
      <c r="P148" s="62">
        <f t="shared" si="21"/>
        <v>0</v>
      </c>
      <c r="Q148" s="62">
        <f t="shared" si="21"/>
        <v>0</v>
      </c>
      <c r="R148" s="62">
        <f t="shared" si="21"/>
        <v>0</v>
      </c>
      <c r="S148" s="62">
        <f t="shared" si="21"/>
        <v>0</v>
      </c>
    </row>
    <row r="149" spans="1:23" x14ac:dyDescent="0.4">
      <c r="A149" s="64" t="s">
        <v>14</v>
      </c>
    </row>
    <row r="150" spans="1:23"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row>
    <row r="151" spans="1:23" x14ac:dyDescent="0.4">
      <c r="A151" s="392" t="s">
        <v>83</v>
      </c>
      <c r="B151" s="393"/>
      <c r="C151" s="393"/>
      <c r="D151" s="393"/>
      <c r="E151" s="393"/>
      <c r="F151" s="393"/>
      <c r="G151" s="393"/>
      <c r="H151" s="393"/>
      <c r="I151" s="393"/>
      <c r="J151" s="393"/>
      <c r="K151" s="393"/>
      <c r="L151" s="393"/>
      <c r="M151" s="394"/>
    </row>
    <row r="152" spans="1:23" x14ac:dyDescent="0.4">
      <c r="A152" s="333" t="s">
        <v>61</v>
      </c>
      <c r="B152" s="333">
        <v>2018</v>
      </c>
      <c r="C152" s="333"/>
      <c r="D152" s="352">
        <v>2019</v>
      </c>
      <c r="E152" s="353"/>
      <c r="F152" s="353"/>
      <c r="G152" s="354"/>
      <c r="H152" s="333">
        <v>2020</v>
      </c>
      <c r="I152" s="333"/>
      <c r="J152" s="333">
        <v>2021</v>
      </c>
      <c r="K152" s="333"/>
      <c r="L152" s="333">
        <v>2022</v>
      </c>
      <c r="M152" s="333"/>
    </row>
    <row r="153" spans="1:23" x14ac:dyDescent="0.4">
      <c r="A153" s="333"/>
      <c r="B153" s="333"/>
      <c r="C153" s="333"/>
      <c r="D153" s="352" t="s">
        <v>217</v>
      </c>
      <c r="E153" s="354"/>
      <c r="F153" s="352" t="s">
        <v>218</v>
      </c>
      <c r="G153" s="354"/>
      <c r="H153" s="333"/>
      <c r="I153" s="333"/>
      <c r="J153" s="333"/>
      <c r="K153" s="333"/>
      <c r="L153" s="333"/>
      <c r="M153" s="333"/>
    </row>
    <row r="154" spans="1:23" x14ac:dyDescent="0.4">
      <c r="A154" s="333"/>
      <c r="B154" s="211" t="s">
        <v>84</v>
      </c>
      <c r="C154" s="211" t="s">
        <v>63</v>
      </c>
      <c r="D154" s="211" t="s">
        <v>84</v>
      </c>
      <c r="E154" s="211" t="s">
        <v>63</v>
      </c>
      <c r="F154" s="211" t="s">
        <v>84</v>
      </c>
      <c r="G154" s="211" t="s">
        <v>63</v>
      </c>
      <c r="H154" s="211" t="s">
        <v>84</v>
      </c>
      <c r="I154" s="211" t="s">
        <v>63</v>
      </c>
      <c r="J154" s="211" t="s">
        <v>84</v>
      </c>
      <c r="K154" s="211" t="s">
        <v>63</v>
      </c>
      <c r="L154" s="211" t="s">
        <v>84</v>
      </c>
      <c r="M154" s="211" t="s">
        <v>63</v>
      </c>
    </row>
    <row r="155" spans="1:23" ht="32.4" x14ac:dyDescent="0.4">
      <c r="A155" s="7" t="s">
        <v>85</v>
      </c>
      <c r="B155" s="82"/>
      <c r="C155" s="83">
        <f>IFERROR(B155*100/$C$109,0)</f>
        <v>0</v>
      </c>
      <c r="D155" s="82"/>
      <c r="E155" s="83">
        <f>IFERROR(D155*100/$D$109,0)</f>
        <v>0</v>
      </c>
      <c r="F155" s="84"/>
      <c r="G155" s="83">
        <f>IFERROR(F155*100/$E$109,0)</f>
        <v>0</v>
      </c>
      <c r="H155" s="82"/>
      <c r="I155" s="83">
        <f>IFERROR(H155*100/$F$109,0)</f>
        <v>0</v>
      </c>
      <c r="J155" s="82"/>
      <c r="K155" s="83">
        <f>IFERROR(J155*100/$G$109,0)</f>
        <v>0</v>
      </c>
      <c r="L155" s="82"/>
      <c r="M155" s="68">
        <f>IFERROR(L155*100/$H$109,0)</f>
        <v>0</v>
      </c>
    </row>
    <row r="156" spans="1:23" ht="32.4" x14ac:dyDescent="0.4">
      <c r="A156" s="47" t="s">
        <v>86</v>
      </c>
      <c r="B156" s="70"/>
      <c r="C156" s="85">
        <f t="shared" ref="C156:C165" si="22">IFERROR(B156*100/$C$109,0)</f>
        <v>0</v>
      </c>
      <c r="D156" s="70"/>
      <c r="E156" s="85">
        <f t="shared" ref="E156:E165" si="23">IFERROR(D156*100/$D$109,0)</f>
        <v>0</v>
      </c>
      <c r="F156" s="86"/>
      <c r="G156" s="85">
        <f t="shared" ref="G156:G165" si="24">IFERROR(F156*100/$E$109,0)</f>
        <v>0</v>
      </c>
      <c r="H156" s="70"/>
      <c r="I156" s="85">
        <f t="shared" ref="I156:I165" si="25">IFERROR(H156*100/$F$109,0)</f>
        <v>0</v>
      </c>
      <c r="J156" s="70"/>
      <c r="K156" s="85">
        <f t="shared" ref="K156:K165" si="26">IFERROR(J156*100/$G$109,0)</f>
        <v>0</v>
      </c>
      <c r="L156" s="70"/>
      <c r="M156" s="247">
        <f t="shared" ref="M156:M165" si="27">IFERROR(L156*100/$H$109,0)</f>
        <v>0</v>
      </c>
    </row>
    <row r="157" spans="1:23" ht="32.4" x14ac:dyDescent="0.4">
      <c r="A157" s="47" t="s">
        <v>87</v>
      </c>
      <c r="B157" s="70"/>
      <c r="C157" s="85">
        <f t="shared" si="22"/>
        <v>0</v>
      </c>
      <c r="D157" s="70"/>
      <c r="E157" s="85">
        <f t="shared" si="23"/>
        <v>0</v>
      </c>
      <c r="F157" s="86"/>
      <c r="G157" s="85">
        <f t="shared" si="24"/>
        <v>0</v>
      </c>
      <c r="H157" s="70"/>
      <c r="I157" s="85">
        <f t="shared" si="25"/>
        <v>0</v>
      </c>
      <c r="J157" s="70"/>
      <c r="K157" s="85">
        <f t="shared" si="26"/>
        <v>0</v>
      </c>
      <c r="L157" s="70"/>
      <c r="M157" s="247">
        <f t="shared" si="27"/>
        <v>0</v>
      </c>
    </row>
    <row r="158" spans="1:23" ht="32.4" x14ac:dyDescent="0.4">
      <c r="A158" s="87" t="s">
        <v>88</v>
      </c>
      <c r="B158" s="70"/>
      <c r="C158" s="85">
        <f t="shared" si="22"/>
        <v>0</v>
      </c>
      <c r="D158" s="70"/>
      <c r="E158" s="85">
        <f t="shared" si="23"/>
        <v>0</v>
      </c>
      <c r="F158" s="86"/>
      <c r="G158" s="85">
        <f t="shared" si="24"/>
        <v>0</v>
      </c>
      <c r="H158" s="70"/>
      <c r="I158" s="85">
        <f t="shared" si="25"/>
        <v>0</v>
      </c>
      <c r="J158" s="70"/>
      <c r="K158" s="85">
        <f t="shared" si="26"/>
        <v>0</v>
      </c>
      <c r="L158" s="70"/>
      <c r="M158" s="247">
        <f t="shared" si="27"/>
        <v>0</v>
      </c>
    </row>
    <row r="159" spans="1:23" x14ac:dyDescent="0.4">
      <c r="A159" s="47" t="s">
        <v>89</v>
      </c>
      <c r="B159" s="88">
        <f>SUM(B155:B158)</f>
        <v>0</v>
      </c>
      <c r="C159" s="85">
        <f t="shared" si="22"/>
        <v>0</v>
      </c>
      <c r="D159" s="88">
        <f>SUM(D155:D158)</f>
        <v>0</v>
      </c>
      <c r="E159" s="85">
        <f t="shared" si="23"/>
        <v>0</v>
      </c>
      <c r="F159" s="88">
        <f>SUM(F155:F158)</f>
        <v>0</v>
      </c>
      <c r="G159" s="85">
        <f t="shared" si="24"/>
        <v>0</v>
      </c>
      <c r="H159" s="88">
        <f>SUM(H155:H158)</f>
        <v>0</v>
      </c>
      <c r="I159" s="85">
        <f t="shared" si="25"/>
        <v>0</v>
      </c>
      <c r="J159" s="88">
        <f>SUM(J155:J158)</f>
        <v>0</v>
      </c>
      <c r="K159" s="85">
        <f t="shared" si="26"/>
        <v>0</v>
      </c>
      <c r="L159" s="88">
        <f>SUM(L155:L158)</f>
        <v>0</v>
      </c>
      <c r="M159" s="247">
        <f t="shared" si="27"/>
        <v>0</v>
      </c>
    </row>
    <row r="160" spans="1:23" ht="32.4" x14ac:dyDescent="0.4">
      <c r="A160" s="47" t="s">
        <v>90</v>
      </c>
      <c r="B160" s="70"/>
      <c r="C160" s="85">
        <f t="shared" si="22"/>
        <v>0</v>
      </c>
      <c r="D160" s="70"/>
      <c r="E160" s="85">
        <f t="shared" si="23"/>
        <v>0</v>
      </c>
      <c r="F160" s="86"/>
      <c r="G160" s="85">
        <f t="shared" si="24"/>
        <v>0</v>
      </c>
      <c r="H160" s="70"/>
      <c r="I160" s="85">
        <f t="shared" si="25"/>
        <v>0</v>
      </c>
      <c r="J160" s="70"/>
      <c r="K160" s="85">
        <f t="shared" si="26"/>
        <v>0</v>
      </c>
      <c r="L160" s="70"/>
      <c r="M160" s="247">
        <f t="shared" si="27"/>
        <v>0</v>
      </c>
    </row>
    <row r="161" spans="1:27" ht="32.4" x14ac:dyDescent="0.4">
      <c r="A161" s="87" t="s">
        <v>91</v>
      </c>
      <c r="B161" s="70"/>
      <c r="C161" s="85">
        <f t="shared" si="22"/>
        <v>0</v>
      </c>
      <c r="D161" s="70"/>
      <c r="E161" s="85">
        <f t="shared" si="23"/>
        <v>0</v>
      </c>
      <c r="F161" s="86"/>
      <c r="G161" s="85">
        <f t="shared" si="24"/>
        <v>0</v>
      </c>
      <c r="H161" s="70"/>
      <c r="I161" s="85">
        <f t="shared" si="25"/>
        <v>0</v>
      </c>
      <c r="J161" s="70"/>
      <c r="K161" s="85">
        <f t="shared" si="26"/>
        <v>0</v>
      </c>
      <c r="L161" s="70"/>
      <c r="M161" s="247">
        <f t="shared" si="27"/>
        <v>0</v>
      </c>
    </row>
    <row r="162" spans="1:27" ht="32.4" x14ac:dyDescent="0.4">
      <c r="A162" s="89" t="s">
        <v>92</v>
      </c>
      <c r="B162" s="70"/>
      <c r="C162" s="85">
        <f>IFERROR(B162*100/B161,0)</f>
        <v>0</v>
      </c>
      <c r="D162" s="70"/>
      <c r="E162" s="85">
        <f>IFERROR(D162*100/D161,0)</f>
        <v>0</v>
      </c>
      <c r="F162" s="86"/>
      <c r="G162" s="85">
        <f>IFERROR(F162*100/F161,0)</f>
        <v>0</v>
      </c>
      <c r="H162" s="70"/>
      <c r="I162" s="85">
        <f>IFERROR(H162*100/H161,0)</f>
        <v>0</v>
      </c>
      <c r="J162" s="70"/>
      <c r="K162" s="85">
        <f>IFERROR(J162*100/J161,0)</f>
        <v>0</v>
      </c>
      <c r="L162" s="70"/>
      <c r="M162" s="247">
        <f>IFERROR(L162*100/L161,0)</f>
        <v>0</v>
      </c>
    </row>
    <row r="163" spans="1:27" ht="32.4" x14ac:dyDescent="0.4">
      <c r="A163" s="87" t="s">
        <v>93</v>
      </c>
      <c r="B163" s="70"/>
      <c r="C163" s="85">
        <f t="shared" si="22"/>
        <v>0</v>
      </c>
      <c r="D163" s="70"/>
      <c r="E163" s="85">
        <f t="shared" si="23"/>
        <v>0</v>
      </c>
      <c r="F163" s="86"/>
      <c r="G163" s="85">
        <f t="shared" si="24"/>
        <v>0</v>
      </c>
      <c r="H163" s="70"/>
      <c r="I163" s="85">
        <f t="shared" si="25"/>
        <v>0</v>
      </c>
      <c r="J163" s="70"/>
      <c r="K163" s="85">
        <f t="shared" si="26"/>
        <v>0</v>
      </c>
      <c r="L163" s="70"/>
      <c r="M163" s="247">
        <f t="shared" si="27"/>
        <v>0</v>
      </c>
    </row>
    <row r="164" spans="1:27" ht="32.4" x14ac:dyDescent="0.4">
      <c r="A164" s="89" t="s">
        <v>94</v>
      </c>
      <c r="B164" s="70"/>
      <c r="C164" s="85">
        <f>IFERROR(B164*100/B163,0)</f>
        <v>0</v>
      </c>
      <c r="D164" s="70"/>
      <c r="E164" s="85">
        <f>IFERROR(D164*100/D163,0)</f>
        <v>0</v>
      </c>
      <c r="F164" s="86"/>
      <c r="G164" s="85">
        <f>IFERROR(F164*100/F163,0)</f>
        <v>0</v>
      </c>
      <c r="H164" s="70"/>
      <c r="I164" s="85">
        <f>IFERROR(H164*100/H163,0)</f>
        <v>0</v>
      </c>
      <c r="J164" s="70"/>
      <c r="K164" s="85">
        <f>IFERROR(J164*100/J163,0)</f>
        <v>0</v>
      </c>
      <c r="L164" s="70"/>
      <c r="M164" s="247">
        <f>IFERROR(L164*100/L163,0)</f>
        <v>0</v>
      </c>
    </row>
    <row r="165" spans="1:27" x14ac:dyDescent="0.4">
      <c r="A165" s="89" t="s">
        <v>95</v>
      </c>
      <c r="B165" s="70"/>
      <c r="C165" s="85">
        <f t="shared" si="22"/>
        <v>0</v>
      </c>
      <c r="D165" s="70"/>
      <c r="E165" s="85">
        <f t="shared" si="23"/>
        <v>0</v>
      </c>
      <c r="F165" s="90"/>
      <c r="G165" s="85">
        <f t="shared" si="24"/>
        <v>0</v>
      </c>
      <c r="H165" s="70"/>
      <c r="I165" s="85">
        <f t="shared" si="25"/>
        <v>0</v>
      </c>
      <c r="J165" s="70"/>
      <c r="K165" s="85">
        <f t="shared" si="26"/>
        <v>0</v>
      </c>
      <c r="L165" s="70"/>
      <c r="M165" s="247">
        <f t="shared" si="27"/>
        <v>0</v>
      </c>
    </row>
    <row r="166" spans="1:27" ht="48.6" x14ac:dyDescent="0.4">
      <c r="A166" s="89" t="s">
        <v>96</v>
      </c>
      <c r="B166" s="70"/>
      <c r="C166" s="85">
        <f>IFERROR(B166*100/B165,0)</f>
        <v>0</v>
      </c>
      <c r="D166" s="70"/>
      <c r="E166" s="85">
        <f>IFERROR(D166*100/D165,0)</f>
        <v>0</v>
      </c>
      <c r="F166" s="86"/>
      <c r="G166" s="85">
        <f>IFERROR(F166*100/F165,0)</f>
        <v>0</v>
      </c>
      <c r="H166" s="70"/>
      <c r="I166" s="85">
        <f>IFERROR(H166*100/H165,0)</f>
        <v>0</v>
      </c>
      <c r="J166" s="70"/>
      <c r="K166" s="85">
        <f>IFERROR(J166*100/J165,0)</f>
        <v>0</v>
      </c>
      <c r="L166" s="70"/>
      <c r="M166" s="247">
        <f>IFERROR(L166*100/L165,0)</f>
        <v>0</v>
      </c>
    </row>
    <row r="167" spans="1:27" x14ac:dyDescent="0.4">
      <c r="A167" s="87" t="s">
        <v>100</v>
      </c>
      <c r="B167" s="70"/>
      <c r="C167" s="70"/>
      <c r="D167" s="70"/>
      <c r="E167" s="70"/>
      <c r="F167" s="70"/>
      <c r="G167" s="70"/>
      <c r="H167" s="70"/>
      <c r="I167" s="70"/>
      <c r="J167" s="70"/>
      <c r="K167" s="70"/>
      <c r="L167" s="70"/>
      <c r="M167" s="130"/>
      <c r="N167" s="91"/>
      <c r="O167" s="91"/>
    </row>
    <row r="168" spans="1:27" ht="16.8" customHeight="1" x14ac:dyDescent="0.4">
      <c r="A168" s="518" t="s">
        <v>101</v>
      </c>
      <c r="B168" s="518"/>
      <c r="C168" s="518"/>
      <c r="D168" s="518"/>
      <c r="E168" s="518"/>
      <c r="F168" s="518"/>
      <c r="G168" s="518"/>
      <c r="H168" s="518"/>
      <c r="I168" s="518"/>
      <c r="J168" s="518"/>
      <c r="K168" s="518"/>
      <c r="L168" s="518"/>
      <c r="M168" s="518"/>
      <c r="N168" s="518"/>
      <c r="O168" s="518"/>
      <c r="P168" s="518"/>
      <c r="Q168" s="518"/>
      <c r="R168" s="518"/>
      <c r="S168" s="518"/>
      <c r="T168" s="217"/>
      <c r="U168" s="217"/>
      <c r="V168" s="217"/>
      <c r="W168" s="209"/>
      <c r="X168" s="209"/>
      <c r="Y168" s="209"/>
      <c r="Z168" s="91"/>
      <c r="AA168" s="91"/>
    </row>
    <row r="169" spans="1:27" ht="36" customHeight="1" x14ac:dyDescent="0.4">
      <c r="A169" s="325" t="s">
        <v>102</v>
      </c>
      <c r="B169" s="325"/>
      <c r="C169" s="325"/>
      <c r="D169" s="325"/>
      <c r="E169" s="325"/>
      <c r="F169" s="325"/>
      <c r="G169" s="325"/>
      <c r="H169" s="325"/>
      <c r="I169" s="325"/>
      <c r="J169" s="325"/>
      <c r="K169" s="325"/>
      <c r="L169" s="325"/>
      <c r="M169" s="325"/>
      <c r="N169" s="325"/>
      <c r="O169" s="325"/>
      <c r="P169" s="325"/>
      <c r="Q169" s="325"/>
      <c r="R169" s="325"/>
      <c r="S169" s="325"/>
      <c r="T169" s="95"/>
      <c r="U169" s="95"/>
      <c r="V169" s="95"/>
      <c r="W169" s="95"/>
      <c r="X169" s="95"/>
      <c r="Y169" s="95"/>
    </row>
    <row r="170" spans="1:27" x14ac:dyDescent="0.4">
      <c r="A170" s="326" t="s">
        <v>74</v>
      </c>
      <c r="B170" s="326"/>
      <c r="C170" s="326"/>
      <c r="D170" s="326"/>
      <c r="E170" s="326"/>
      <c r="F170" s="326"/>
      <c r="G170" s="326"/>
      <c r="H170" s="326"/>
      <c r="I170" s="326"/>
      <c r="J170" s="326"/>
      <c r="K170" s="326"/>
      <c r="L170" s="326"/>
      <c r="M170" s="326"/>
      <c r="N170" s="326"/>
      <c r="O170" s="326"/>
      <c r="P170" s="326"/>
      <c r="Q170" s="326"/>
      <c r="R170" s="326"/>
      <c r="S170" s="326"/>
      <c r="T170" s="219"/>
      <c r="U170" s="219"/>
      <c r="V170" s="219"/>
    </row>
    <row r="171" spans="1:27" x14ac:dyDescent="0.4">
      <c r="A171" s="64"/>
      <c r="B171" s="96"/>
      <c r="C171" s="96"/>
      <c r="D171" s="96"/>
      <c r="E171" s="96"/>
      <c r="F171" s="96"/>
      <c r="G171" s="96"/>
      <c r="J171" s="96"/>
      <c r="K171" s="96"/>
      <c r="L171" s="96"/>
    </row>
    <row r="172" spans="1:27" x14ac:dyDescent="0.4">
      <c r="A172" s="392" t="s">
        <v>103</v>
      </c>
      <c r="B172" s="393"/>
      <c r="C172" s="393"/>
      <c r="D172" s="393"/>
      <c r="E172" s="393"/>
      <c r="F172" s="393"/>
      <c r="G172" s="393"/>
      <c r="H172" s="393"/>
      <c r="I172" s="393"/>
      <c r="J172" s="393"/>
      <c r="K172" s="393"/>
      <c r="L172" s="393"/>
      <c r="M172" s="394"/>
    </row>
    <row r="173" spans="1:27" x14ac:dyDescent="0.4">
      <c r="A173" s="375" t="s">
        <v>61</v>
      </c>
      <c r="B173" s="514">
        <v>2016</v>
      </c>
      <c r="C173" s="514"/>
      <c r="D173" s="514">
        <v>2017</v>
      </c>
      <c r="E173" s="514"/>
      <c r="F173" s="514"/>
      <c r="G173" s="514"/>
      <c r="H173" s="514">
        <v>2018</v>
      </c>
      <c r="I173" s="514"/>
      <c r="J173" s="514">
        <v>2019</v>
      </c>
      <c r="K173" s="514"/>
      <c r="L173" s="514">
        <v>2020</v>
      </c>
      <c r="M173" s="514"/>
    </row>
    <row r="174" spans="1:27" x14ac:dyDescent="0.4">
      <c r="A174" s="376"/>
      <c r="B174" s="514"/>
      <c r="C174" s="514"/>
      <c r="D174" s="516" t="s">
        <v>217</v>
      </c>
      <c r="E174" s="517"/>
      <c r="F174" s="516" t="s">
        <v>218</v>
      </c>
      <c r="G174" s="517"/>
      <c r="H174" s="515"/>
      <c r="I174" s="515"/>
      <c r="J174" s="515"/>
      <c r="K174" s="515"/>
      <c r="L174" s="515"/>
      <c r="M174" s="515"/>
    </row>
    <row r="175" spans="1:27" x14ac:dyDescent="0.4">
      <c r="A175" s="376"/>
      <c r="B175" s="248" t="s">
        <v>223</v>
      </c>
      <c r="C175" s="249" t="s">
        <v>63</v>
      </c>
      <c r="D175" s="248" t="s">
        <v>223</v>
      </c>
      <c r="E175" s="249" t="s">
        <v>63</v>
      </c>
      <c r="F175" s="248" t="s">
        <v>223</v>
      </c>
      <c r="G175" s="249" t="s">
        <v>63</v>
      </c>
      <c r="H175" s="248" t="s">
        <v>223</v>
      </c>
      <c r="I175" s="249" t="s">
        <v>63</v>
      </c>
      <c r="J175" s="248" t="s">
        <v>223</v>
      </c>
      <c r="K175" s="249" t="s">
        <v>63</v>
      </c>
      <c r="L175" s="248" t="s">
        <v>223</v>
      </c>
      <c r="M175" s="249" t="s">
        <v>63</v>
      </c>
    </row>
    <row r="176" spans="1:27" x14ac:dyDescent="0.4">
      <c r="A176" s="89" t="s">
        <v>105</v>
      </c>
      <c r="B176" s="72"/>
      <c r="C176" s="72"/>
      <c r="D176" s="72"/>
      <c r="E176" s="72"/>
      <c r="F176" s="72"/>
      <c r="G176" s="72"/>
      <c r="H176" s="72"/>
      <c r="I176" s="72"/>
      <c r="J176" s="72"/>
      <c r="K176" s="72"/>
      <c r="L176" s="72"/>
      <c r="M176" s="100"/>
      <c r="N176" s="99"/>
      <c r="O176" s="99"/>
    </row>
    <row r="177" spans="1:25" ht="32.4" x14ac:dyDescent="0.4">
      <c r="A177" s="87" t="s">
        <v>106</v>
      </c>
      <c r="B177" s="101"/>
      <c r="C177" s="67">
        <f>IFERROR(B177*100/B176,0)</f>
        <v>0</v>
      </c>
      <c r="D177" s="101"/>
      <c r="E177" s="67">
        <f>IFERROR(D177*100/D176,0)</f>
        <v>0</v>
      </c>
      <c r="F177" s="72"/>
      <c r="G177" s="67">
        <f>IFERROR(F177*100/F176,0)</f>
        <v>0</v>
      </c>
      <c r="H177" s="101"/>
      <c r="I177" s="67">
        <f>IFERROR(H177*100/H176,0)</f>
        <v>0</v>
      </c>
      <c r="J177" s="101"/>
      <c r="K177" s="67">
        <f>IFERROR(J177*100/J176,0)</f>
        <v>0</v>
      </c>
      <c r="L177" s="101"/>
      <c r="M177" s="71">
        <f>IFERROR(L177*100/L176,0)</f>
        <v>0</v>
      </c>
      <c r="N177" s="99"/>
      <c r="O177" s="99"/>
    </row>
    <row r="178" spans="1:25" ht="32.4" x14ac:dyDescent="0.4">
      <c r="A178" s="89" t="s">
        <v>107</v>
      </c>
      <c r="B178" s="101"/>
      <c r="C178" s="67">
        <f>IFERROR(B178*100/B177,0)</f>
        <v>0</v>
      </c>
      <c r="D178" s="101"/>
      <c r="E178" s="67">
        <f>IFERROR(D178*100/D177,0)</f>
        <v>0</v>
      </c>
      <c r="F178" s="72"/>
      <c r="G178" s="67">
        <f>IFERROR(F178*100/F177,0)</f>
        <v>0</v>
      </c>
      <c r="H178" s="101"/>
      <c r="I178" s="67">
        <f>IFERROR(H178*100/H177,0)</f>
        <v>0</v>
      </c>
      <c r="J178" s="101"/>
      <c r="K178" s="67">
        <f>IFERROR(J178*100/J177,0)</f>
        <v>0</v>
      </c>
      <c r="L178" s="101"/>
      <c r="M178" s="71">
        <f>IFERROR(L178*100/L177,0)</f>
        <v>0</v>
      </c>
      <c r="N178" s="99"/>
      <c r="O178" s="99"/>
    </row>
    <row r="179" spans="1:25" ht="32.4" x14ac:dyDescent="0.4">
      <c r="A179" s="89" t="s">
        <v>108</v>
      </c>
      <c r="B179" s="101"/>
      <c r="C179" s="67">
        <f>IFERROR(B179*100/B177,0)</f>
        <v>0</v>
      </c>
      <c r="D179" s="101"/>
      <c r="E179" s="67">
        <f>IFERROR(D179*100/D177,0)</f>
        <v>0</v>
      </c>
      <c r="F179" s="72"/>
      <c r="G179" s="67">
        <f>IFERROR(F179*100/F177,0)</f>
        <v>0</v>
      </c>
      <c r="H179" s="101"/>
      <c r="I179" s="67">
        <f>IFERROR(H179*100/H177,0)</f>
        <v>0</v>
      </c>
      <c r="J179" s="101"/>
      <c r="K179" s="67">
        <f>IFERROR(J179*100/J177,0)</f>
        <v>0</v>
      </c>
      <c r="L179" s="101"/>
      <c r="M179" s="71">
        <f>IFERROR(L179*100/L177,0)</f>
        <v>0</v>
      </c>
      <c r="N179" s="99"/>
      <c r="O179" s="99"/>
    </row>
    <row r="180" spans="1:25" x14ac:dyDescent="0.4">
      <c r="A180" s="87" t="s">
        <v>110</v>
      </c>
      <c r="B180" s="72"/>
      <c r="C180" s="72"/>
      <c r="D180" s="72"/>
      <c r="E180" s="102"/>
      <c r="F180" s="103"/>
      <c r="G180" s="102"/>
      <c r="H180" s="72"/>
      <c r="I180" s="102"/>
      <c r="J180" s="72"/>
      <c r="K180" s="102"/>
      <c r="L180" s="72"/>
      <c r="M180" s="104"/>
      <c r="N180" s="99"/>
      <c r="O180" s="99"/>
    </row>
    <row r="181" spans="1:25" x14ac:dyDescent="0.4">
      <c r="A181" s="87" t="s">
        <v>111</v>
      </c>
      <c r="B181" s="101"/>
      <c r="C181" s="67">
        <f>IFERROR(B181*100/B180,0)</f>
        <v>0</v>
      </c>
      <c r="D181" s="101"/>
      <c r="E181" s="67">
        <f>IFERROR(D181*100/D180,0)</f>
        <v>0</v>
      </c>
      <c r="F181" s="72"/>
      <c r="G181" s="67">
        <f>IFERROR(F181*100/F180,0)</f>
        <v>0</v>
      </c>
      <c r="H181" s="101"/>
      <c r="I181" s="67">
        <f>IFERROR(H181*100/H180,0)</f>
        <v>0</v>
      </c>
      <c r="J181" s="101"/>
      <c r="K181" s="67">
        <f>IFERROR(J181*100/J180,0)</f>
        <v>0</v>
      </c>
      <c r="L181" s="101"/>
      <c r="M181" s="71">
        <f>IFERROR(L181*100/L180,0)</f>
        <v>0</v>
      </c>
      <c r="N181" s="99"/>
      <c r="O181" s="99"/>
    </row>
    <row r="182" spans="1:25" ht="32.4" x14ac:dyDescent="0.4">
      <c r="A182" s="89" t="s">
        <v>112</v>
      </c>
      <c r="B182" s="101"/>
      <c r="C182" s="67">
        <f>IFERROR(B182*100/B181,0)</f>
        <v>0</v>
      </c>
      <c r="D182" s="101"/>
      <c r="E182" s="67">
        <f>IFERROR(D182*100/D181,0)</f>
        <v>0</v>
      </c>
      <c r="F182" s="72"/>
      <c r="G182" s="67">
        <f>IFERROR(F182*100/F181,0)</f>
        <v>0</v>
      </c>
      <c r="H182" s="101"/>
      <c r="I182" s="67">
        <f>IFERROR(H182*100/H181,0)</f>
        <v>0</v>
      </c>
      <c r="J182" s="101"/>
      <c r="K182" s="67">
        <f>IFERROR(J182*100/J181,0)</f>
        <v>0</v>
      </c>
      <c r="L182" s="101"/>
      <c r="M182" s="71">
        <f>IFERROR(L182*100/L181,0)</f>
        <v>0</v>
      </c>
      <c r="N182" s="99"/>
      <c r="O182" s="99"/>
    </row>
    <row r="183" spans="1:25" ht="32.4" x14ac:dyDescent="0.4">
      <c r="A183" s="51" t="s">
        <v>113</v>
      </c>
      <c r="B183" s="108"/>
      <c r="C183" s="109">
        <f>IFERROR(B183*100/B181,0)</f>
        <v>0</v>
      </c>
      <c r="D183" s="108"/>
      <c r="E183" s="109">
        <f>IFERROR(D183*100/D181,0)</f>
        <v>0</v>
      </c>
      <c r="F183" s="110"/>
      <c r="G183" s="109">
        <f>IFERROR(F183*100/F181,0)</f>
        <v>0</v>
      </c>
      <c r="H183" s="108"/>
      <c r="I183" s="109">
        <f>IFERROR(H183*100/H181,0)</f>
        <v>0</v>
      </c>
      <c r="J183" s="108"/>
      <c r="K183" s="109">
        <f>IFERROR(J183*100/J181,0)</f>
        <v>0</v>
      </c>
      <c r="L183" s="108"/>
      <c r="M183" s="111">
        <f>IFERROR(L183*100/L181,0)</f>
        <v>0</v>
      </c>
      <c r="N183" s="99"/>
      <c r="O183" s="99"/>
    </row>
    <row r="184" spans="1:25" x14ac:dyDescent="0.4">
      <c r="A184" s="13"/>
      <c r="B184" s="13"/>
      <c r="C184" s="112"/>
      <c r="D184" s="112"/>
      <c r="E184" s="112"/>
      <c r="F184" s="112"/>
      <c r="G184" s="112"/>
      <c r="H184" s="112"/>
      <c r="I184" s="112"/>
      <c r="J184" s="112"/>
      <c r="K184" s="112"/>
      <c r="L184" s="112"/>
      <c r="M184" s="112"/>
      <c r="N184" s="112"/>
      <c r="O184" s="112"/>
      <c r="P184" s="96"/>
      <c r="Q184" s="96"/>
      <c r="R184" s="96"/>
      <c r="S184" s="96"/>
      <c r="T184" s="96"/>
      <c r="U184" s="96"/>
      <c r="V184" s="96"/>
      <c r="W184" s="96"/>
      <c r="X184" s="96"/>
      <c r="Y184" s="96"/>
    </row>
    <row r="185" spans="1:25" x14ac:dyDescent="0.4">
      <c r="A185" s="359" t="s">
        <v>103</v>
      </c>
      <c r="B185" s="360"/>
      <c r="C185" s="360"/>
      <c r="D185" s="360"/>
      <c r="E185" s="360"/>
      <c r="F185" s="360"/>
      <c r="G185" s="360"/>
      <c r="H185" s="360"/>
      <c r="I185" s="360"/>
      <c r="J185" s="360"/>
      <c r="K185" s="360"/>
      <c r="L185" s="360"/>
      <c r="M185" s="360"/>
      <c r="N185" s="360"/>
      <c r="O185" s="360"/>
      <c r="P185" s="360"/>
      <c r="Q185" s="360"/>
      <c r="R185" s="360"/>
      <c r="S185" s="361"/>
    </row>
    <row r="186" spans="1:25" x14ac:dyDescent="0.4">
      <c r="A186" s="446" t="s">
        <v>126</v>
      </c>
      <c r="B186" s="386">
        <v>2016</v>
      </c>
      <c r="C186" s="387"/>
      <c r="D186" s="388"/>
      <c r="E186" s="383">
        <v>2017</v>
      </c>
      <c r="F186" s="384"/>
      <c r="G186" s="384"/>
      <c r="H186" s="384"/>
      <c r="I186" s="384"/>
      <c r="J186" s="385"/>
      <c r="K186" s="386">
        <v>2018</v>
      </c>
      <c r="L186" s="387"/>
      <c r="M186" s="388"/>
      <c r="N186" s="386">
        <v>2019</v>
      </c>
      <c r="O186" s="387"/>
      <c r="P186" s="388"/>
      <c r="Q186" s="386">
        <v>2020</v>
      </c>
      <c r="R186" s="387"/>
      <c r="S186" s="388"/>
    </row>
    <row r="187" spans="1:25" x14ac:dyDescent="0.4">
      <c r="A187" s="447"/>
      <c r="B187" s="389"/>
      <c r="C187" s="390"/>
      <c r="D187" s="391"/>
      <c r="E187" s="383" t="s">
        <v>217</v>
      </c>
      <c r="F187" s="384"/>
      <c r="G187" s="384"/>
      <c r="H187" s="384" t="s">
        <v>218</v>
      </c>
      <c r="I187" s="384"/>
      <c r="J187" s="385"/>
      <c r="K187" s="389"/>
      <c r="L187" s="390"/>
      <c r="M187" s="391"/>
      <c r="N187" s="389"/>
      <c r="O187" s="390"/>
      <c r="P187" s="391"/>
      <c r="Q187" s="389"/>
      <c r="R187" s="390"/>
      <c r="S187" s="391"/>
    </row>
    <row r="188" spans="1:25" x14ac:dyDescent="0.4">
      <c r="A188" s="447"/>
      <c r="B188" s="113" t="s">
        <v>127</v>
      </c>
      <c r="C188" s="381" t="s">
        <v>128</v>
      </c>
      <c r="D188" s="382"/>
      <c r="E188" s="113" t="s">
        <v>127</v>
      </c>
      <c r="F188" s="381" t="s">
        <v>128</v>
      </c>
      <c r="G188" s="382"/>
      <c r="H188" s="113" t="s">
        <v>127</v>
      </c>
      <c r="I188" s="381" t="s">
        <v>128</v>
      </c>
      <c r="J188" s="382"/>
      <c r="K188" s="113" t="s">
        <v>127</v>
      </c>
      <c r="L188" s="381" t="s">
        <v>128</v>
      </c>
      <c r="M188" s="382"/>
      <c r="N188" s="113" t="s">
        <v>127</v>
      </c>
      <c r="O188" s="381" t="s">
        <v>128</v>
      </c>
      <c r="P188" s="382"/>
      <c r="Q188" s="113" t="s">
        <v>127</v>
      </c>
      <c r="R188" s="381" t="s">
        <v>128</v>
      </c>
      <c r="S188" s="382"/>
    </row>
    <row r="189" spans="1:25" x14ac:dyDescent="0.4">
      <c r="A189" s="448"/>
      <c r="B189" s="113" t="s">
        <v>129</v>
      </c>
      <c r="C189" s="113" t="s">
        <v>129</v>
      </c>
      <c r="D189" s="113" t="s">
        <v>63</v>
      </c>
      <c r="E189" s="113" t="s">
        <v>129</v>
      </c>
      <c r="F189" s="113" t="s">
        <v>129</v>
      </c>
      <c r="G189" s="113" t="s">
        <v>63</v>
      </c>
      <c r="H189" s="113" t="s">
        <v>129</v>
      </c>
      <c r="I189" s="113" t="s">
        <v>129</v>
      </c>
      <c r="J189" s="113" t="s">
        <v>63</v>
      </c>
      <c r="K189" s="113" t="s">
        <v>129</v>
      </c>
      <c r="L189" s="113" t="s">
        <v>129</v>
      </c>
      <c r="M189" s="113" t="s">
        <v>63</v>
      </c>
      <c r="N189" s="113" t="s">
        <v>129</v>
      </c>
      <c r="O189" s="113" t="s">
        <v>129</v>
      </c>
      <c r="P189" s="113" t="s">
        <v>63</v>
      </c>
      <c r="Q189" s="113" t="s">
        <v>129</v>
      </c>
      <c r="R189" s="113" t="s">
        <v>129</v>
      </c>
      <c r="S189" s="113" t="s">
        <v>63</v>
      </c>
    </row>
    <row r="190" spans="1:25" s="116" customFormat="1" ht="32.4" x14ac:dyDescent="0.4">
      <c r="A190" s="207" t="s">
        <v>212</v>
      </c>
      <c r="B190" s="114"/>
      <c r="C190" s="115"/>
      <c r="D190" s="83">
        <f>IFERROR(C190*100/B190,0)</f>
        <v>0</v>
      </c>
      <c r="E190" s="114"/>
      <c r="F190" s="115"/>
      <c r="G190" s="83">
        <f>IFERROR(F190*100/E190,0)</f>
        <v>0</v>
      </c>
      <c r="H190" s="114"/>
      <c r="I190" s="115"/>
      <c r="J190" s="83">
        <f>IFERROR(I190*100/H190,0)</f>
        <v>0</v>
      </c>
      <c r="K190" s="114"/>
      <c r="L190" s="98"/>
      <c r="M190" s="83">
        <f>IFERROR(L190*100/K190,0)</f>
        <v>0</v>
      </c>
      <c r="N190" s="114"/>
      <c r="O190" s="98"/>
      <c r="P190" s="83">
        <f>IFERROR(O190*100/N190,0)</f>
        <v>0</v>
      </c>
      <c r="Q190" s="114"/>
      <c r="R190" s="98"/>
      <c r="S190" s="68">
        <f>IFERROR(R190*100/Q190,0)</f>
        <v>0</v>
      </c>
    </row>
    <row r="191" spans="1:25" s="116" customFormat="1" ht="32.4" x14ac:dyDescent="0.4">
      <c r="A191" s="87" t="s">
        <v>213</v>
      </c>
      <c r="B191" s="117"/>
      <c r="C191" s="118"/>
      <c r="D191" s="67">
        <f t="shared" ref="D191:D208" si="28">IFERROR(C191*100/B191,0)</f>
        <v>0</v>
      </c>
      <c r="E191" s="117"/>
      <c r="F191" s="118"/>
      <c r="G191" s="67">
        <f t="shared" ref="G191:G208" si="29">IFERROR(F191*100/E191,0)</f>
        <v>0</v>
      </c>
      <c r="H191" s="117"/>
      <c r="I191" s="118"/>
      <c r="J191" s="67">
        <f t="shared" ref="J191:J208" si="30">IFERROR(I191*100/H191,0)</f>
        <v>0</v>
      </c>
      <c r="K191" s="117"/>
      <c r="L191" s="101"/>
      <c r="M191" s="67">
        <f t="shared" ref="M191:M208" si="31">IFERROR(L191*100/K191,0)</f>
        <v>0</v>
      </c>
      <c r="N191" s="117"/>
      <c r="O191" s="101"/>
      <c r="P191" s="67">
        <f t="shared" ref="P191:P208" si="32">IFERROR(O191*100/N191,0)</f>
        <v>0</v>
      </c>
      <c r="Q191" s="117"/>
      <c r="R191" s="101"/>
      <c r="S191" s="71">
        <f t="shared" ref="S191:S208" si="33">IFERROR(R191*100/Q191,0)</f>
        <v>0</v>
      </c>
    </row>
    <row r="192" spans="1:25" ht="32.4" x14ac:dyDescent="0.4">
      <c r="A192" s="89" t="s">
        <v>130</v>
      </c>
      <c r="B192" s="117"/>
      <c r="C192" s="119"/>
      <c r="D192" s="67">
        <f t="shared" si="28"/>
        <v>0</v>
      </c>
      <c r="E192" s="117"/>
      <c r="F192" s="118"/>
      <c r="G192" s="67">
        <f t="shared" si="29"/>
        <v>0</v>
      </c>
      <c r="H192" s="117"/>
      <c r="I192" s="118"/>
      <c r="J192" s="67">
        <f t="shared" si="30"/>
        <v>0</v>
      </c>
      <c r="K192" s="117"/>
      <c r="L192" s="118"/>
      <c r="M192" s="67">
        <f t="shared" si="31"/>
        <v>0</v>
      </c>
      <c r="N192" s="117"/>
      <c r="O192" s="118"/>
      <c r="P192" s="67">
        <f t="shared" si="32"/>
        <v>0</v>
      </c>
      <c r="Q192" s="117"/>
      <c r="R192" s="118"/>
      <c r="S192" s="71">
        <f t="shared" si="33"/>
        <v>0</v>
      </c>
    </row>
    <row r="193" spans="1:19" ht="32.4" x14ac:dyDescent="0.4">
      <c r="A193" s="89" t="s">
        <v>131</v>
      </c>
      <c r="B193" s="117"/>
      <c r="C193" s="120"/>
      <c r="D193" s="67">
        <f t="shared" si="28"/>
        <v>0</v>
      </c>
      <c r="E193" s="117"/>
      <c r="F193" s="118"/>
      <c r="G193" s="67">
        <f t="shared" si="29"/>
        <v>0</v>
      </c>
      <c r="H193" s="117"/>
      <c r="I193" s="118"/>
      <c r="J193" s="67">
        <f t="shared" si="30"/>
        <v>0</v>
      </c>
      <c r="K193" s="117"/>
      <c r="L193" s="118"/>
      <c r="M193" s="67">
        <f t="shared" si="31"/>
        <v>0</v>
      </c>
      <c r="N193" s="117"/>
      <c r="O193" s="118"/>
      <c r="P193" s="67">
        <f t="shared" si="32"/>
        <v>0</v>
      </c>
      <c r="Q193" s="117"/>
      <c r="R193" s="118"/>
      <c r="S193" s="71">
        <f t="shared" si="33"/>
        <v>0</v>
      </c>
    </row>
    <row r="194" spans="1:19" ht="32.4" x14ac:dyDescent="0.4">
      <c r="A194" s="89" t="s">
        <v>132</v>
      </c>
      <c r="B194" s="121">
        <f>IFERROR((C192+C193),0)</f>
        <v>0</v>
      </c>
      <c r="C194" s="72"/>
      <c r="D194" s="67">
        <f t="shared" si="28"/>
        <v>0</v>
      </c>
      <c r="E194" s="121">
        <f>IFERROR((F192+F193),0)</f>
        <v>0</v>
      </c>
      <c r="F194" s="101"/>
      <c r="G194" s="67">
        <f t="shared" si="29"/>
        <v>0</v>
      </c>
      <c r="H194" s="121">
        <f>IFERROR((I192+I193),0)</f>
        <v>0</v>
      </c>
      <c r="I194" s="101"/>
      <c r="J194" s="67">
        <f t="shared" si="30"/>
        <v>0</v>
      </c>
      <c r="K194" s="121">
        <f>IFERROR((L192+L193),0)</f>
        <v>0</v>
      </c>
      <c r="L194" s="101"/>
      <c r="M194" s="67">
        <f t="shared" si="31"/>
        <v>0</v>
      </c>
      <c r="N194" s="121">
        <f>IFERROR((O192+O193),0)</f>
        <v>0</v>
      </c>
      <c r="O194" s="101"/>
      <c r="P194" s="67">
        <f t="shared" si="32"/>
        <v>0</v>
      </c>
      <c r="Q194" s="121">
        <f>IFERROR((R192+R193),0)</f>
        <v>0</v>
      </c>
      <c r="R194" s="101"/>
      <c r="S194" s="71">
        <f t="shared" si="33"/>
        <v>0</v>
      </c>
    </row>
    <row r="195" spans="1:19" ht="32.4" x14ac:dyDescent="0.4">
      <c r="A195" s="87" t="s">
        <v>224</v>
      </c>
      <c r="B195" s="121">
        <f>IFERROR(C192,0)</f>
        <v>0</v>
      </c>
      <c r="C195" s="101"/>
      <c r="D195" s="67">
        <f t="shared" si="28"/>
        <v>0</v>
      </c>
      <c r="E195" s="121">
        <f>IFERROR(F192,0)</f>
        <v>0</v>
      </c>
      <c r="F195" s="101"/>
      <c r="G195" s="67">
        <f t="shared" si="29"/>
        <v>0</v>
      </c>
      <c r="H195" s="121">
        <f>IFERROR(I192,0)</f>
        <v>0</v>
      </c>
      <c r="I195" s="101"/>
      <c r="J195" s="67">
        <f t="shared" si="30"/>
        <v>0</v>
      </c>
      <c r="K195" s="121">
        <f>IFERROR(L192,0)</f>
        <v>0</v>
      </c>
      <c r="L195" s="101"/>
      <c r="M195" s="67">
        <f t="shared" si="31"/>
        <v>0</v>
      </c>
      <c r="N195" s="121">
        <f>IFERROR(O192,0)</f>
        <v>0</v>
      </c>
      <c r="O195" s="101"/>
      <c r="P195" s="67">
        <f t="shared" si="32"/>
        <v>0</v>
      </c>
      <c r="Q195" s="121">
        <f>IFERROR(R192,0)</f>
        <v>0</v>
      </c>
      <c r="R195" s="101"/>
      <c r="S195" s="71">
        <f t="shared" si="33"/>
        <v>0</v>
      </c>
    </row>
    <row r="196" spans="1:19" ht="32.4" x14ac:dyDescent="0.4">
      <c r="A196" s="87" t="s">
        <v>225</v>
      </c>
      <c r="B196" s="121">
        <f>IFERROR(C193,0)</f>
        <v>0</v>
      </c>
      <c r="C196" s="101"/>
      <c r="D196" s="67">
        <f t="shared" si="28"/>
        <v>0</v>
      </c>
      <c r="E196" s="121">
        <f>IFERROR(F193,0)</f>
        <v>0</v>
      </c>
      <c r="F196" s="101"/>
      <c r="G196" s="67">
        <f t="shared" si="29"/>
        <v>0</v>
      </c>
      <c r="H196" s="121">
        <f>IFERROR(I193,0)</f>
        <v>0</v>
      </c>
      <c r="I196" s="101"/>
      <c r="J196" s="67">
        <f t="shared" si="30"/>
        <v>0</v>
      </c>
      <c r="K196" s="121">
        <f>IFERROR(L193,0)</f>
        <v>0</v>
      </c>
      <c r="L196" s="101"/>
      <c r="M196" s="67">
        <f t="shared" si="31"/>
        <v>0</v>
      </c>
      <c r="N196" s="121">
        <f>IFERROR(O193,0)</f>
        <v>0</v>
      </c>
      <c r="O196" s="101"/>
      <c r="P196" s="67">
        <f t="shared" si="32"/>
        <v>0</v>
      </c>
      <c r="Q196" s="121">
        <f>IFERROR(R193,0)</f>
        <v>0</v>
      </c>
      <c r="R196" s="101"/>
      <c r="S196" s="71">
        <f t="shared" si="33"/>
        <v>0</v>
      </c>
    </row>
    <row r="197" spans="1:19" ht="48.6" x14ac:dyDescent="0.4">
      <c r="A197" s="89" t="s">
        <v>133</v>
      </c>
      <c r="B197" s="121">
        <f>IFERROR((C195+C196),0)</f>
        <v>0</v>
      </c>
      <c r="C197" s="101"/>
      <c r="D197" s="67">
        <f t="shared" si="28"/>
        <v>0</v>
      </c>
      <c r="E197" s="121">
        <f>IFERROR((F195+F196),0)</f>
        <v>0</v>
      </c>
      <c r="F197" s="101"/>
      <c r="G197" s="67">
        <f t="shared" si="29"/>
        <v>0</v>
      </c>
      <c r="H197" s="121">
        <f>IFERROR((I195+I196),0)</f>
        <v>0</v>
      </c>
      <c r="I197" s="101"/>
      <c r="J197" s="67">
        <f t="shared" si="30"/>
        <v>0</v>
      </c>
      <c r="K197" s="121">
        <f>IFERROR((L195+L196),0)</f>
        <v>0</v>
      </c>
      <c r="L197" s="101"/>
      <c r="M197" s="67">
        <f t="shared" si="31"/>
        <v>0</v>
      </c>
      <c r="N197" s="121">
        <f>IFERROR((O195+O196),0)</f>
        <v>0</v>
      </c>
      <c r="O197" s="101"/>
      <c r="P197" s="67">
        <f t="shared" si="32"/>
        <v>0</v>
      </c>
      <c r="Q197" s="121">
        <f>IFERROR((R195+R196),0)</f>
        <v>0</v>
      </c>
      <c r="R197" s="101"/>
      <c r="S197" s="71">
        <f t="shared" si="33"/>
        <v>0</v>
      </c>
    </row>
    <row r="198" spans="1:19" ht="32.4" x14ac:dyDescent="0.4">
      <c r="A198" s="69" t="s">
        <v>214</v>
      </c>
      <c r="B198" s="117"/>
      <c r="C198" s="118"/>
      <c r="D198" s="67">
        <f t="shared" si="28"/>
        <v>0</v>
      </c>
      <c r="E198" s="117"/>
      <c r="F198" s="118"/>
      <c r="G198" s="67">
        <f t="shared" si="29"/>
        <v>0</v>
      </c>
      <c r="H198" s="117"/>
      <c r="I198" s="118"/>
      <c r="J198" s="67">
        <f t="shared" si="30"/>
        <v>0</v>
      </c>
      <c r="K198" s="117"/>
      <c r="L198" s="101"/>
      <c r="M198" s="67">
        <f t="shared" si="31"/>
        <v>0</v>
      </c>
      <c r="N198" s="117"/>
      <c r="O198" s="101"/>
      <c r="P198" s="67">
        <f t="shared" si="32"/>
        <v>0</v>
      </c>
      <c r="Q198" s="117"/>
      <c r="R198" s="101"/>
      <c r="S198" s="71">
        <f t="shared" si="33"/>
        <v>0</v>
      </c>
    </row>
    <row r="199" spans="1:19" ht="32.4" x14ac:dyDescent="0.4">
      <c r="A199" s="69" t="s">
        <v>215</v>
      </c>
      <c r="B199" s="117"/>
      <c r="C199" s="118"/>
      <c r="D199" s="67">
        <f t="shared" si="28"/>
        <v>0</v>
      </c>
      <c r="E199" s="117"/>
      <c r="F199" s="118"/>
      <c r="G199" s="67">
        <f t="shared" si="29"/>
        <v>0</v>
      </c>
      <c r="H199" s="117"/>
      <c r="I199" s="118"/>
      <c r="J199" s="67">
        <f t="shared" si="30"/>
        <v>0</v>
      </c>
      <c r="K199" s="117"/>
      <c r="L199" s="101"/>
      <c r="M199" s="67">
        <f t="shared" si="31"/>
        <v>0</v>
      </c>
      <c r="N199" s="117"/>
      <c r="O199" s="101"/>
      <c r="P199" s="67">
        <f t="shared" si="32"/>
        <v>0</v>
      </c>
      <c r="Q199" s="117"/>
      <c r="R199" s="101"/>
      <c r="S199" s="71">
        <f t="shared" si="33"/>
        <v>0</v>
      </c>
    </row>
    <row r="200" spans="1:19" ht="32.4" x14ac:dyDescent="0.4">
      <c r="A200" s="89" t="s">
        <v>134</v>
      </c>
      <c r="B200" s="117"/>
      <c r="C200" s="118"/>
      <c r="D200" s="67">
        <f t="shared" si="28"/>
        <v>0</v>
      </c>
      <c r="E200" s="117"/>
      <c r="F200" s="101"/>
      <c r="G200" s="67">
        <f t="shared" si="29"/>
        <v>0</v>
      </c>
      <c r="H200" s="117"/>
      <c r="I200" s="101"/>
      <c r="J200" s="67">
        <f t="shared" si="30"/>
        <v>0</v>
      </c>
      <c r="K200" s="117"/>
      <c r="L200" s="101"/>
      <c r="M200" s="67">
        <f t="shared" si="31"/>
        <v>0</v>
      </c>
      <c r="N200" s="117"/>
      <c r="O200" s="101"/>
      <c r="P200" s="67">
        <f t="shared" si="32"/>
        <v>0</v>
      </c>
      <c r="Q200" s="117"/>
      <c r="R200" s="101"/>
      <c r="S200" s="71">
        <f t="shared" si="33"/>
        <v>0</v>
      </c>
    </row>
    <row r="201" spans="1:19" ht="32.4" x14ac:dyDescent="0.4">
      <c r="A201" s="89" t="s">
        <v>135</v>
      </c>
      <c r="B201" s="117"/>
      <c r="C201" s="118"/>
      <c r="D201" s="67">
        <f t="shared" si="28"/>
        <v>0</v>
      </c>
      <c r="E201" s="117"/>
      <c r="F201" s="101"/>
      <c r="G201" s="67">
        <f t="shared" si="29"/>
        <v>0</v>
      </c>
      <c r="H201" s="117"/>
      <c r="I201" s="101"/>
      <c r="J201" s="67">
        <f t="shared" si="30"/>
        <v>0</v>
      </c>
      <c r="K201" s="117"/>
      <c r="L201" s="101"/>
      <c r="M201" s="67">
        <f t="shared" si="31"/>
        <v>0</v>
      </c>
      <c r="N201" s="117"/>
      <c r="O201" s="101"/>
      <c r="P201" s="67">
        <f t="shared" si="32"/>
        <v>0</v>
      </c>
      <c r="Q201" s="117"/>
      <c r="R201" s="101"/>
      <c r="S201" s="71">
        <f t="shared" si="33"/>
        <v>0</v>
      </c>
    </row>
    <row r="202" spans="1:19" ht="32.4" x14ac:dyDescent="0.4">
      <c r="A202" s="87" t="s">
        <v>136</v>
      </c>
      <c r="B202" s="121">
        <f>IFERROR((C200+C201),0)</f>
        <v>0</v>
      </c>
      <c r="C202" s="101"/>
      <c r="D202" s="67">
        <f t="shared" si="28"/>
        <v>0</v>
      </c>
      <c r="E202" s="121">
        <f>IFERROR((F200+F201),0)</f>
        <v>0</v>
      </c>
      <c r="F202" s="101"/>
      <c r="G202" s="67">
        <f t="shared" si="29"/>
        <v>0</v>
      </c>
      <c r="H202" s="121">
        <f>IFERROR((I200+I201),0)</f>
        <v>0</v>
      </c>
      <c r="I202" s="101"/>
      <c r="J202" s="67">
        <f t="shared" si="30"/>
        <v>0</v>
      </c>
      <c r="K202" s="121">
        <f>IFERROR((L200+L201),0)</f>
        <v>0</v>
      </c>
      <c r="L202" s="101"/>
      <c r="M202" s="67">
        <f t="shared" si="31"/>
        <v>0</v>
      </c>
      <c r="N202" s="121">
        <f>IFERROR((O200+O201),0)</f>
        <v>0</v>
      </c>
      <c r="O202" s="101"/>
      <c r="P202" s="67">
        <f t="shared" si="32"/>
        <v>0</v>
      </c>
      <c r="Q202" s="121">
        <f>IFERROR((R200+R201),0)</f>
        <v>0</v>
      </c>
      <c r="R202" s="101"/>
      <c r="S202" s="71">
        <f t="shared" si="33"/>
        <v>0</v>
      </c>
    </row>
    <row r="203" spans="1:19" ht="32.4" x14ac:dyDescent="0.4">
      <c r="A203" s="87" t="s">
        <v>226</v>
      </c>
      <c r="B203" s="121">
        <f>IFERROR(C200,0)</f>
        <v>0</v>
      </c>
      <c r="C203" s="101"/>
      <c r="D203" s="67">
        <f t="shared" si="28"/>
        <v>0</v>
      </c>
      <c r="E203" s="121">
        <f>IFERROR(F200,0)</f>
        <v>0</v>
      </c>
      <c r="F203" s="101"/>
      <c r="G203" s="67">
        <f t="shared" si="29"/>
        <v>0</v>
      </c>
      <c r="H203" s="121">
        <f>IFERROR(I200,0)</f>
        <v>0</v>
      </c>
      <c r="I203" s="101"/>
      <c r="J203" s="67">
        <f t="shared" si="30"/>
        <v>0</v>
      </c>
      <c r="K203" s="121">
        <f>IFERROR(L200,0)</f>
        <v>0</v>
      </c>
      <c r="L203" s="101"/>
      <c r="M203" s="67">
        <f t="shared" si="31"/>
        <v>0</v>
      </c>
      <c r="N203" s="121">
        <f>IFERROR(O200,0)</f>
        <v>0</v>
      </c>
      <c r="O203" s="101"/>
      <c r="P203" s="67">
        <f t="shared" si="32"/>
        <v>0</v>
      </c>
      <c r="Q203" s="121">
        <f>IFERROR(R200,0)</f>
        <v>0</v>
      </c>
      <c r="R203" s="101"/>
      <c r="S203" s="71">
        <f t="shared" si="33"/>
        <v>0</v>
      </c>
    </row>
    <row r="204" spans="1:19" ht="32.4" x14ac:dyDescent="0.4">
      <c r="A204" s="87" t="s">
        <v>227</v>
      </c>
      <c r="B204" s="121">
        <f>IFERROR(C201,0)</f>
        <v>0</v>
      </c>
      <c r="C204" s="101"/>
      <c r="D204" s="67">
        <f t="shared" si="28"/>
        <v>0</v>
      </c>
      <c r="E204" s="121">
        <f>IFERROR(F201,0)</f>
        <v>0</v>
      </c>
      <c r="F204" s="101"/>
      <c r="G204" s="67">
        <f t="shared" si="29"/>
        <v>0</v>
      </c>
      <c r="H204" s="121">
        <f>IFERROR(I201,0)</f>
        <v>0</v>
      </c>
      <c r="I204" s="101"/>
      <c r="J204" s="67">
        <f t="shared" si="30"/>
        <v>0</v>
      </c>
      <c r="K204" s="121">
        <f>IFERROR(L201,0)</f>
        <v>0</v>
      </c>
      <c r="L204" s="101"/>
      <c r="M204" s="67">
        <f t="shared" si="31"/>
        <v>0</v>
      </c>
      <c r="N204" s="121">
        <f>IFERROR(O201,0)</f>
        <v>0</v>
      </c>
      <c r="O204" s="101"/>
      <c r="P204" s="67">
        <f t="shared" si="32"/>
        <v>0</v>
      </c>
      <c r="Q204" s="121">
        <f>IFERROR(R201,0)</f>
        <v>0</v>
      </c>
      <c r="R204" s="101"/>
      <c r="S204" s="71">
        <f t="shared" si="33"/>
        <v>0</v>
      </c>
    </row>
    <row r="205" spans="1:19" ht="48.6" x14ac:dyDescent="0.4">
      <c r="A205" s="87" t="s">
        <v>137</v>
      </c>
      <c r="B205" s="121">
        <f>IFERROR((C203+C204),0)</f>
        <v>0</v>
      </c>
      <c r="C205" s="101"/>
      <c r="D205" s="67">
        <f t="shared" si="28"/>
        <v>0</v>
      </c>
      <c r="E205" s="121">
        <f>IFERROR((F203+F204),0)</f>
        <v>0</v>
      </c>
      <c r="F205" s="101"/>
      <c r="G205" s="67">
        <f t="shared" si="29"/>
        <v>0</v>
      </c>
      <c r="H205" s="121">
        <f>IFERROR((I203+I204),0)</f>
        <v>0</v>
      </c>
      <c r="I205" s="101"/>
      <c r="J205" s="67">
        <f t="shared" si="30"/>
        <v>0</v>
      </c>
      <c r="K205" s="121">
        <f>IFERROR((L203+L204),0)</f>
        <v>0</v>
      </c>
      <c r="L205" s="101"/>
      <c r="M205" s="67">
        <f t="shared" si="31"/>
        <v>0</v>
      </c>
      <c r="N205" s="121">
        <f>IFERROR((O203+O204),0)</f>
        <v>0</v>
      </c>
      <c r="O205" s="101"/>
      <c r="P205" s="67">
        <f t="shared" si="32"/>
        <v>0</v>
      </c>
      <c r="Q205" s="121">
        <f>IFERROR((R203+R204),0)</f>
        <v>0</v>
      </c>
      <c r="R205" s="101"/>
      <c r="S205" s="71">
        <f t="shared" si="33"/>
        <v>0</v>
      </c>
    </row>
    <row r="206" spans="1:19" x14ac:dyDescent="0.4">
      <c r="A206" s="47" t="s">
        <v>138</v>
      </c>
      <c r="B206" s="101"/>
      <c r="C206" s="101"/>
      <c r="D206" s="67">
        <f t="shared" si="28"/>
        <v>0</v>
      </c>
      <c r="E206" s="122"/>
      <c r="F206" s="101"/>
      <c r="G206" s="67">
        <f t="shared" si="29"/>
        <v>0</v>
      </c>
      <c r="H206" s="122"/>
      <c r="I206" s="101"/>
      <c r="J206" s="67">
        <f t="shared" si="30"/>
        <v>0</v>
      </c>
      <c r="K206" s="101"/>
      <c r="L206" s="101"/>
      <c r="M206" s="67">
        <f t="shared" si="31"/>
        <v>0</v>
      </c>
      <c r="N206" s="101"/>
      <c r="O206" s="101"/>
      <c r="P206" s="67">
        <f t="shared" si="32"/>
        <v>0</v>
      </c>
      <c r="Q206" s="101"/>
      <c r="R206" s="101"/>
      <c r="S206" s="71">
        <f t="shared" si="33"/>
        <v>0</v>
      </c>
    </row>
    <row r="207" spans="1:19" ht="32.4" x14ac:dyDescent="0.4">
      <c r="A207" s="87" t="s">
        <v>273</v>
      </c>
      <c r="B207" s="101"/>
      <c r="C207" s="101"/>
      <c r="D207" s="67">
        <f t="shared" si="28"/>
        <v>0</v>
      </c>
      <c r="E207" s="122"/>
      <c r="F207" s="101"/>
      <c r="G207" s="67">
        <f t="shared" si="29"/>
        <v>0</v>
      </c>
      <c r="H207" s="122"/>
      <c r="I207" s="101"/>
      <c r="J207" s="67">
        <f t="shared" si="30"/>
        <v>0</v>
      </c>
      <c r="K207" s="101"/>
      <c r="L207" s="101"/>
      <c r="M207" s="67">
        <f t="shared" si="31"/>
        <v>0</v>
      </c>
      <c r="N207" s="101"/>
      <c r="O207" s="101"/>
      <c r="P207" s="67">
        <f t="shared" si="32"/>
        <v>0</v>
      </c>
      <c r="Q207" s="101"/>
      <c r="R207" s="101"/>
      <c r="S207" s="71">
        <f t="shared" si="33"/>
        <v>0</v>
      </c>
    </row>
    <row r="208" spans="1:19" ht="32.4" x14ac:dyDescent="0.4">
      <c r="A208" s="208" t="s">
        <v>274</v>
      </c>
      <c r="B208" s="108"/>
      <c r="C208" s="108"/>
      <c r="D208" s="109">
        <f t="shared" si="28"/>
        <v>0</v>
      </c>
      <c r="E208" s="123"/>
      <c r="F208" s="108"/>
      <c r="G208" s="109">
        <f t="shared" si="29"/>
        <v>0</v>
      </c>
      <c r="H208" s="123"/>
      <c r="I208" s="108"/>
      <c r="J208" s="109">
        <f t="shared" si="30"/>
        <v>0</v>
      </c>
      <c r="K208" s="108"/>
      <c r="L208" s="108"/>
      <c r="M208" s="109">
        <f t="shared" si="31"/>
        <v>0</v>
      </c>
      <c r="N208" s="108"/>
      <c r="O208" s="108"/>
      <c r="P208" s="109">
        <f t="shared" si="32"/>
        <v>0</v>
      </c>
      <c r="Q208" s="108"/>
      <c r="R208" s="108"/>
      <c r="S208" s="111">
        <f t="shared" si="33"/>
        <v>0</v>
      </c>
    </row>
    <row r="209" spans="1:25" ht="37.200000000000003" customHeight="1" x14ac:dyDescent="0.4">
      <c r="A209" s="511" t="s">
        <v>141</v>
      </c>
      <c r="B209" s="511"/>
      <c r="C209" s="511"/>
      <c r="D209" s="511"/>
      <c r="E209" s="511"/>
      <c r="F209" s="511"/>
      <c r="G209" s="511"/>
      <c r="H209" s="511"/>
      <c r="I209" s="511"/>
      <c r="J209" s="511"/>
      <c r="K209" s="511"/>
      <c r="L209" s="511"/>
      <c r="M209" s="511"/>
      <c r="N209" s="511"/>
      <c r="O209" s="511"/>
      <c r="P209" s="511"/>
      <c r="Q209" s="511"/>
      <c r="R209" s="511"/>
      <c r="S209" s="511"/>
      <c r="T209" s="222"/>
      <c r="U209" s="222"/>
      <c r="V209" s="222"/>
      <c r="W209" s="222"/>
      <c r="X209" s="222"/>
      <c r="Y209" s="222"/>
    </row>
    <row r="210" spans="1:25" x14ac:dyDescent="0.4">
      <c r="A210" s="510" t="s">
        <v>142</v>
      </c>
      <c r="B210" s="510"/>
      <c r="C210" s="510"/>
      <c r="D210" s="510"/>
      <c r="E210" s="510"/>
      <c r="F210" s="510"/>
      <c r="G210" s="510"/>
      <c r="H210" s="510"/>
      <c r="I210" s="510"/>
      <c r="J210" s="510"/>
      <c r="K210" s="510"/>
      <c r="L210" s="510"/>
      <c r="M210" s="510"/>
      <c r="N210" s="510"/>
      <c r="O210" s="510"/>
      <c r="P210" s="510"/>
      <c r="Q210" s="510"/>
      <c r="R210" s="510"/>
      <c r="S210" s="510"/>
      <c r="T210" s="32"/>
      <c r="U210" s="32"/>
      <c r="V210" s="32"/>
      <c r="W210" s="32"/>
      <c r="X210" s="32"/>
      <c r="Y210" s="32"/>
    </row>
    <row r="211" spans="1:25" ht="16.8" customHeight="1" x14ac:dyDescent="0.4">
      <c r="A211" s="509" t="s">
        <v>143</v>
      </c>
      <c r="B211" s="509"/>
      <c r="C211" s="509"/>
      <c r="D211" s="509"/>
      <c r="E211" s="509"/>
      <c r="F211" s="509"/>
      <c r="G211" s="509"/>
      <c r="H211" s="509"/>
      <c r="I211" s="509"/>
      <c r="J211" s="509"/>
      <c r="K211" s="509"/>
      <c r="L211" s="509"/>
      <c r="M211" s="509"/>
      <c r="N211" s="509"/>
      <c r="O211" s="509"/>
      <c r="P211" s="509"/>
      <c r="Q211" s="509"/>
      <c r="R211" s="509"/>
      <c r="S211" s="509"/>
      <c r="T211" s="222"/>
      <c r="U211" s="222"/>
      <c r="V211" s="222"/>
      <c r="W211" s="222"/>
      <c r="X211" s="222"/>
      <c r="Y211" s="222"/>
    </row>
    <row r="212" spans="1:25" ht="16.8" customHeight="1" x14ac:dyDescent="0.4">
      <c r="A212" s="508" t="s">
        <v>280</v>
      </c>
      <c r="B212" s="508"/>
      <c r="C212" s="508"/>
      <c r="D212" s="508"/>
      <c r="E212" s="508"/>
      <c r="F212" s="508"/>
      <c r="G212" s="508"/>
      <c r="H212" s="508"/>
      <c r="I212" s="508"/>
      <c r="J212" s="508"/>
      <c r="K212" s="508"/>
      <c r="L212" s="508"/>
      <c r="M212" s="508"/>
      <c r="N212" s="508"/>
      <c r="O212" s="508"/>
      <c r="P212" s="508"/>
      <c r="Q212" s="508"/>
      <c r="R212" s="508"/>
      <c r="S212" s="508"/>
      <c r="T212" s="223"/>
      <c r="U212" s="223"/>
      <c r="V212" s="223"/>
      <c r="W212" s="223"/>
      <c r="X212" s="223"/>
      <c r="Y212" s="223"/>
    </row>
    <row r="213" spans="1:25" ht="16.8" customHeight="1" x14ac:dyDescent="0.4">
      <c r="A213" s="508" t="s">
        <v>281</v>
      </c>
      <c r="B213" s="508"/>
      <c r="C213" s="508"/>
      <c r="D213" s="508"/>
      <c r="E213" s="508"/>
      <c r="F213" s="508"/>
      <c r="G213" s="508"/>
      <c r="H213" s="508"/>
      <c r="I213" s="508"/>
      <c r="J213" s="508"/>
      <c r="K213" s="508"/>
      <c r="L213" s="508"/>
      <c r="M213" s="508"/>
      <c r="N213" s="508"/>
      <c r="O213" s="508"/>
      <c r="P213" s="508"/>
      <c r="Q213" s="508"/>
      <c r="R213" s="508"/>
      <c r="S213" s="508"/>
      <c r="T213" s="223"/>
      <c r="U213" s="223"/>
      <c r="V213" s="223"/>
      <c r="W213" s="223"/>
      <c r="X213" s="223"/>
      <c r="Y213" s="223"/>
    </row>
    <row r="214" spans="1:25" x14ac:dyDescent="0.4">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row>
    <row r="215" spans="1:25" x14ac:dyDescent="0.4">
      <c r="A215" s="2"/>
    </row>
  </sheetData>
  <mergeCells count="111">
    <mergeCell ref="B31:C31"/>
    <mergeCell ref="B32:C32"/>
    <mergeCell ref="B33:C33"/>
    <mergeCell ref="B34:C34"/>
    <mergeCell ref="A21:S21"/>
    <mergeCell ref="A84:A88"/>
    <mergeCell ref="E88:G88"/>
    <mergeCell ref="A23:A28"/>
    <mergeCell ref="B23:D23"/>
    <mergeCell ref="B25:D25"/>
    <mergeCell ref="B26:D26"/>
    <mergeCell ref="B27:D27"/>
    <mergeCell ref="B28:D28"/>
    <mergeCell ref="B24:D24"/>
    <mergeCell ref="B12:J12"/>
    <mergeCell ref="F105:F106"/>
    <mergeCell ref="G105:G106"/>
    <mergeCell ref="H105:H106"/>
    <mergeCell ref="N186:P187"/>
    <mergeCell ref="A186:A189"/>
    <mergeCell ref="A173:A175"/>
    <mergeCell ref="B173:C174"/>
    <mergeCell ref="D173:G173"/>
    <mergeCell ref="H173:I174"/>
    <mergeCell ref="J173:K174"/>
    <mergeCell ref="L173:M174"/>
    <mergeCell ref="D174:E174"/>
    <mergeCell ref="F174:G174"/>
    <mergeCell ref="L152:M153"/>
    <mergeCell ref="D153:E153"/>
    <mergeCell ref="F153:G153"/>
    <mergeCell ref="A168:S168"/>
    <mergeCell ref="A169:S169"/>
    <mergeCell ref="A170:S170"/>
    <mergeCell ref="A172:M172"/>
    <mergeCell ref="A152:A154"/>
    <mergeCell ref="B97:G97"/>
    <mergeCell ref="B98:G98"/>
    <mergeCell ref="A212:S212"/>
    <mergeCell ref="A213:S213"/>
    <mergeCell ref="A211:S211"/>
    <mergeCell ref="A210:S210"/>
    <mergeCell ref="A209:S209"/>
    <mergeCell ref="A185:S185"/>
    <mergeCell ref="Q186:S187"/>
    <mergeCell ref="E187:G187"/>
    <mergeCell ref="H187:J187"/>
    <mergeCell ref="C188:D188"/>
    <mergeCell ref="F188:G188"/>
    <mergeCell ref="I188:J188"/>
    <mergeCell ref="B186:D187"/>
    <mergeCell ref="E186:J186"/>
    <mergeCell ref="K186:M187"/>
    <mergeCell ref="L188:M188"/>
    <mergeCell ref="O188:P188"/>
    <mergeCell ref="R188:S188"/>
    <mergeCell ref="B152:C153"/>
    <mergeCell ref="D152:G152"/>
    <mergeCell ref="H152:I153"/>
    <mergeCell ref="J152:K153"/>
    <mergeCell ref="A151:M151"/>
    <mergeCell ref="A122:A124"/>
    <mergeCell ref="B122:D123"/>
    <mergeCell ref="K122:M123"/>
    <mergeCell ref="A136:A138"/>
    <mergeCell ref="B136:D137"/>
    <mergeCell ref="B13:J13"/>
    <mergeCell ref="B14:J14"/>
    <mergeCell ref="D75:F75"/>
    <mergeCell ref="E85:G85"/>
    <mergeCell ref="B80:B81"/>
    <mergeCell ref="C80:C81"/>
    <mergeCell ref="D80:D81"/>
    <mergeCell ref="A112:S112"/>
    <mergeCell ref="B15:J15"/>
    <mergeCell ref="B19:J19"/>
    <mergeCell ref="B16:J16"/>
    <mergeCell ref="B17:J17"/>
    <mergeCell ref="B18:J18"/>
    <mergeCell ref="E80:G80"/>
    <mergeCell ref="B99:G99"/>
    <mergeCell ref="B100:G100"/>
    <mergeCell ref="B101:G101"/>
    <mergeCell ref="B102:G102"/>
    <mergeCell ref="A96:G96"/>
    <mergeCell ref="D84:G84"/>
    <mergeCell ref="E87:G87"/>
    <mergeCell ref="E86:G86"/>
    <mergeCell ref="A31:A34"/>
    <mergeCell ref="E113:J113"/>
    <mergeCell ref="E122:J122"/>
    <mergeCell ref="C105:C106"/>
    <mergeCell ref="D105:E105"/>
    <mergeCell ref="A107:A109"/>
    <mergeCell ref="E136:J136"/>
    <mergeCell ref="N113:P114"/>
    <mergeCell ref="Q113:S114"/>
    <mergeCell ref="E114:G114"/>
    <mergeCell ref="H114:J114"/>
    <mergeCell ref="A113:A115"/>
    <mergeCell ref="B113:D114"/>
    <mergeCell ref="K113:M114"/>
    <mergeCell ref="N122:P123"/>
    <mergeCell ref="K136:M137"/>
    <mergeCell ref="N136:P137"/>
    <mergeCell ref="Q136:S137"/>
    <mergeCell ref="E137:G137"/>
    <mergeCell ref="H137:J137"/>
    <mergeCell ref="Q122:S123"/>
    <mergeCell ref="E123:G123"/>
    <mergeCell ref="H123:J123"/>
  </mergeCells>
  <dataValidations count="4">
    <dataValidation type="whole" showInputMessage="1" showErrorMessage="1" errorTitle="Validar" error="Se debe declarar valores numéricos que estén en el rango de 0 a 99999999_x000a__x000a_Es obligatorio declarar el número de profesores que laboran en la institución._x000a_" sqref="E116">
      <formula1>1</formula1>
      <formula2>999999</formula2>
    </dataValidation>
    <dataValidation type="whole" showInputMessage="1" showErrorMessage="1" errorTitle="Validar" error="Se debe declarar valores numéricos que estén en el rango de 0 a 99999999" sqref="H135:I135 B116:D117 K116:L117 F116:F117 E117 D118 V135:W135 B135:C135 K125:L135 N116:O117 Q116:R117 E125:F135 N125:O135 Q125:R134 Z135:AA135">
      <formula1>0</formula1>
      <formula2>999999</formula2>
    </dataValidation>
    <dataValidation type="decimal" allowBlank="1" showInputMessage="1" showErrorMessage="1" errorTitle="Validar" error="Se debe declarar valores numéricos que estén en el rango de 0 a 99999999" sqref="F184 H206:H208 E206:E208 L202:L208 C202:C208 R194:R197 L194:L197 C194:C197 E186 O202:O208 K186 O194:O197 R202:R208 N186 Q186 N184 L176:L184 B176:B184 D176:D184 J176:J184 H176:H184">
      <formula1>0</formula1>
      <formula2>999999.999999</formula2>
    </dataValidation>
    <dataValidation type="whole" allowBlank="1" showInputMessage="1" showErrorMessage="1" sqref="C85">
      <formula1>1</formula1>
      <formula2>4</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3" manualBreakCount="3">
    <brk id="170" max="24" man="1"/>
    <brk id="184" max="24" man="1"/>
    <brk id="214"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FormatoInstitucional</vt:lpstr>
      <vt:lpstr>FormatoPE</vt:lpstr>
      <vt:lpstr>FormatoInstitucional!Área_de_impresión</vt:lpstr>
      <vt:lpstr>FormatoPE!Área_de_impresión</vt:lpstr>
      <vt:lpstr>FormatoInstitucional!Títulos_a_imprimir</vt:lpstr>
      <vt:lpstr>FormatoPE!Títulos_a_imprimir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Usuario de Windows</cp:lastModifiedBy>
  <cp:revision/>
  <cp:lastPrinted>2019-07-30T23:26:24Z</cp:lastPrinted>
  <dcterms:created xsi:type="dcterms:W3CDTF">2011-05-04T15:11:54Z</dcterms:created>
  <dcterms:modified xsi:type="dcterms:W3CDTF">2019-09-02T19:35:13Z</dcterms:modified>
  <cp:category/>
  <cp:contentStatus/>
</cp:coreProperties>
</file>